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filterPrivacy="1"/>
  <xr:revisionPtr revIDLastSave="0" documentId="13_ncr:1_{DD517B1A-C933-405A-AF68-2D93869B21FF}" xr6:coauthVersionLast="36" xr6:coauthVersionMax="36" xr10:uidLastSave="{00000000-0000-0000-0000-000000000000}"/>
  <bookViews>
    <workbookView xWindow="0" yWindow="0" windowWidth="28800" windowHeight="11625" activeTab="3" xr2:uid="{00000000-000D-0000-FFFF-FFFF00000000}"/>
  </bookViews>
  <sheets>
    <sheet name=" Sažetak" sheetId="2" r:id="rId1"/>
    <sheet name=" Račun prihoda i rashoda" sheetId="4" r:id="rId2"/>
    <sheet name=" Račun financiranja" sheetId="5" r:id="rId3"/>
    <sheet name="Posebni dio" sheetId="6" r:id="rId4"/>
  </sheets>
  <definedNames>
    <definedName name="_xlnm.Print_Area" localSheetId="2">' Račun financiranja'!$A$1:$G$32</definedName>
    <definedName name="_xlnm.Print_Area" localSheetId="1">' Račun prihoda i rashoda'!$A$1:$G$79</definedName>
    <definedName name="_xlnm.Print_Area" localSheetId="0">' Sažetak'!$A$1:$J$42</definedName>
    <definedName name="_xlnm.Print_Area" localSheetId="3">'Posebni dio'!$A$1:$G$79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" i="4" l="1"/>
  <c r="G46" i="4"/>
  <c r="G43" i="4"/>
  <c r="G41" i="4"/>
  <c r="G39" i="4"/>
  <c r="G36" i="4"/>
  <c r="G35" i="4"/>
  <c r="F48" i="4"/>
  <c r="F46" i="4"/>
  <c r="F43" i="4"/>
  <c r="F41" i="4"/>
  <c r="F39" i="4"/>
  <c r="F36" i="4"/>
  <c r="F35" i="4"/>
  <c r="G78" i="6"/>
  <c r="G77" i="6"/>
  <c r="G76" i="6"/>
  <c r="G75" i="6"/>
  <c r="G73" i="6"/>
  <c r="G72" i="6"/>
  <c r="G71" i="6" s="1"/>
  <c r="G70" i="6" s="1"/>
  <c r="G69" i="6" s="1"/>
  <c r="G68" i="6" s="1"/>
  <c r="G65" i="6"/>
  <c r="G64" i="6"/>
  <c r="G63" i="6"/>
  <c r="G61" i="6"/>
  <c r="G60" i="6"/>
  <c r="G59" i="6"/>
  <c r="G57" i="6"/>
  <c r="G56" i="6"/>
  <c r="G55" i="6"/>
  <c r="G53" i="6"/>
  <c r="G52" i="6"/>
  <c r="G51" i="6"/>
  <c r="G49" i="6"/>
  <c r="G48" i="6"/>
  <c r="G47" i="6"/>
  <c r="G45" i="6"/>
  <c r="G44" i="6" s="1"/>
  <c r="G43" i="6" s="1"/>
  <c r="G41" i="6"/>
  <c r="G40" i="6" s="1"/>
  <c r="G38" i="6"/>
  <c r="G36" i="6"/>
  <c r="G35" i="6"/>
  <c r="G33" i="6"/>
  <c r="G31" i="6"/>
  <c r="G30" i="6"/>
  <c r="G27" i="6"/>
  <c r="G26" i="6"/>
  <c r="G24" i="6"/>
  <c r="G21" i="6"/>
  <c r="G20" i="6" s="1"/>
  <c r="G18" i="6"/>
  <c r="G14" i="6" s="1"/>
  <c r="G15" i="6"/>
  <c r="G11" i="6"/>
  <c r="G10" i="6" s="1"/>
  <c r="G9" i="6" l="1"/>
  <c r="G8" i="6" s="1"/>
  <c r="G80" i="6" s="1"/>
  <c r="F78" i="6"/>
  <c r="F77" i="6" s="1"/>
  <c r="F76" i="6" s="1"/>
  <c r="F75" i="6" s="1"/>
  <c r="F73" i="6"/>
  <c r="F72" i="6" s="1"/>
  <c r="F71" i="6" s="1"/>
  <c r="F70" i="6" s="1"/>
  <c r="F65" i="6"/>
  <c r="F64" i="6"/>
  <c r="F63" i="6"/>
  <c r="F61" i="6"/>
  <c r="F60" i="6"/>
  <c r="F59" i="6"/>
  <c r="F57" i="6"/>
  <c r="F56" i="6"/>
  <c r="F55" i="6"/>
  <c r="F53" i="6"/>
  <c r="F52" i="6"/>
  <c r="F51" i="6" s="1"/>
  <c r="F49" i="6"/>
  <c r="F48" i="6" s="1"/>
  <c r="F47" i="6" s="1"/>
  <c r="F45" i="6"/>
  <c r="F44" i="6" s="1"/>
  <c r="F43" i="6" s="1"/>
  <c r="F41" i="6"/>
  <c r="F40" i="6"/>
  <c r="F38" i="6"/>
  <c r="F36" i="6"/>
  <c r="F35" i="6" s="1"/>
  <c r="F33" i="6"/>
  <c r="F31" i="6"/>
  <c r="F30" i="6" s="1"/>
  <c r="F27" i="6"/>
  <c r="F26" i="6" s="1"/>
  <c r="F24" i="6"/>
  <c r="F21" i="6"/>
  <c r="F20" i="6" s="1"/>
  <c r="F18" i="6"/>
  <c r="F15" i="6"/>
  <c r="F14" i="6"/>
  <c r="F11" i="6"/>
  <c r="F10" i="6" s="1"/>
  <c r="G76" i="4"/>
  <c r="G75" i="4" s="1"/>
  <c r="F76" i="4"/>
  <c r="F75" i="4" s="1"/>
  <c r="G58" i="4"/>
  <c r="F58" i="4"/>
  <c r="G67" i="4"/>
  <c r="G65" i="4"/>
  <c r="G62" i="4"/>
  <c r="G60" i="4"/>
  <c r="G55" i="4"/>
  <c r="E78" i="6"/>
  <c r="E77" i="6" s="1"/>
  <c r="E76" i="6" s="1"/>
  <c r="E75" i="6" s="1"/>
  <c r="E73" i="6"/>
  <c r="E72" i="6"/>
  <c r="E71" i="6"/>
  <c r="E70" i="6"/>
  <c r="E65" i="6"/>
  <c r="E64" i="6"/>
  <c r="E63" i="6"/>
  <c r="E61" i="6"/>
  <c r="E60" i="6"/>
  <c r="E59" i="6" s="1"/>
  <c r="E57" i="6"/>
  <c r="E56" i="6" s="1"/>
  <c r="E55" i="6" s="1"/>
  <c r="E53" i="6"/>
  <c r="E52" i="6"/>
  <c r="E51" i="6" s="1"/>
  <c r="E49" i="6"/>
  <c r="E48" i="6" s="1"/>
  <c r="E47" i="6" s="1"/>
  <c r="E45" i="6"/>
  <c r="E44" i="6"/>
  <c r="E43" i="6"/>
  <c r="E41" i="6"/>
  <c r="E40" i="6" s="1"/>
  <c r="E38" i="6"/>
  <c r="E36" i="6"/>
  <c r="E35" i="6"/>
  <c r="E33" i="6"/>
  <c r="E31" i="6"/>
  <c r="E30" i="6"/>
  <c r="E27" i="6"/>
  <c r="E26" i="6" s="1"/>
  <c r="E24" i="6"/>
  <c r="E21" i="6"/>
  <c r="E20" i="6"/>
  <c r="E18" i="6"/>
  <c r="E15" i="6"/>
  <c r="E14" i="6"/>
  <c r="E11" i="6"/>
  <c r="E10" i="6" s="1"/>
  <c r="F67" i="4"/>
  <c r="F65" i="4"/>
  <c r="F62" i="4"/>
  <c r="F60" i="4"/>
  <c r="F55" i="4"/>
  <c r="E76" i="4"/>
  <c r="E75" i="4" s="1"/>
  <c r="E67" i="4"/>
  <c r="E65" i="4"/>
  <c r="E62" i="4"/>
  <c r="E60" i="4"/>
  <c r="E58" i="4"/>
  <c r="E55" i="4"/>
  <c r="E48" i="4"/>
  <c r="E35" i="4" s="1"/>
  <c r="E46" i="4"/>
  <c r="E43" i="4"/>
  <c r="E41" i="4"/>
  <c r="E39" i="4"/>
  <c r="E36" i="4"/>
  <c r="G26" i="4"/>
  <c r="G22" i="4"/>
  <c r="G15" i="4"/>
  <c r="G9" i="4"/>
  <c r="G8" i="4" s="1"/>
  <c r="F26" i="4"/>
  <c r="F22" i="4"/>
  <c r="F15" i="4"/>
  <c r="F9" i="4"/>
  <c r="F8" i="4" s="1"/>
  <c r="E26" i="4"/>
  <c r="E22" i="4"/>
  <c r="E15" i="4"/>
  <c r="E9" i="4"/>
  <c r="E8" i="4" s="1"/>
  <c r="C78" i="6"/>
  <c r="C77" i="6" s="1"/>
  <c r="C76" i="6" s="1"/>
  <c r="C75" i="6" s="1"/>
  <c r="C73" i="6"/>
  <c r="C72" i="6"/>
  <c r="C71" i="6" s="1"/>
  <c r="C70" i="6" s="1"/>
  <c r="C65" i="6"/>
  <c r="C64" i="6" s="1"/>
  <c r="C63" i="6" s="1"/>
  <c r="C61" i="6"/>
  <c r="C60" i="6" s="1"/>
  <c r="C59" i="6" s="1"/>
  <c r="C57" i="6"/>
  <c r="C56" i="6" s="1"/>
  <c r="C55" i="6" s="1"/>
  <c r="C53" i="6"/>
  <c r="C52" i="6"/>
  <c r="C51" i="6"/>
  <c r="C49" i="6"/>
  <c r="C48" i="6"/>
  <c r="C47" i="6"/>
  <c r="C45" i="6"/>
  <c r="C44" i="6" s="1"/>
  <c r="C43" i="6" s="1"/>
  <c r="C41" i="6"/>
  <c r="C40" i="6"/>
  <c r="C38" i="6"/>
  <c r="C36" i="6"/>
  <c r="C33" i="6"/>
  <c r="C31" i="6"/>
  <c r="C30" i="6"/>
  <c r="C27" i="6"/>
  <c r="C26" i="6"/>
  <c r="C24" i="6"/>
  <c r="C21" i="6"/>
  <c r="C20" i="6"/>
  <c r="C18" i="6"/>
  <c r="C15" i="6"/>
  <c r="C14" i="6"/>
  <c r="C11" i="6"/>
  <c r="C10" i="6"/>
  <c r="G54" i="4" l="1"/>
  <c r="F9" i="6"/>
  <c r="F8" i="6" s="1"/>
  <c r="F80" i="6" s="1"/>
  <c r="F69" i="6"/>
  <c r="F68" i="6" s="1"/>
  <c r="E9" i="6"/>
  <c r="E8" i="6" s="1"/>
  <c r="E80" i="6" s="1"/>
  <c r="E69" i="6"/>
  <c r="E68" i="6" s="1"/>
  <c r="F54" i="4"/>
  <c r="E54" i="4"/>
  <c r="G21" i="4"/>
  <c r="F21" i="4"/>
  <c r="E21" i="4"/>
  <c r="C35" i="6"/>
  <c r="C9" i="6" s="1"/>
  <c r="C8" i="6" s="1"/>
  <c r="C80" i="6" s="1"/>
  <c r="C69" i="6"/>
  <c r="C68" i="6" s="1"/>
  <c r="D80" i="6"/>
  <c r="D8" i="6"/>
  <c r="D68" i="6"/>
  <c r="D69" i="6"/>
  <c r="D70" i="6"/>
  <c r="D75" i="6"/>
  <c r="D76" i="6"/>
  <c r="D71" i="6"/>
  <c r="D63" i="6"/>
  <c r="D59" i="6"/>
  <c r="D55" i="6"/>
  <c r="D51" i="6"/>
  <c r="D47" i="6"/>
  <c r="D43" i="6"/>
  <c r="D9" i="6"/>
  <c r="D77" i="6"/>
  <c r="D72" i="6"/>
  <c r="D64" i="6"/>
  <c r="D60" i="6"/>
  <c r="D56" i="6"/>
  <c r="D52" i="6"/>
  <c r="D48" i="6"/>
  <c r="D44" i="6"/>
  <c r="D40" i="6"/>
  <c r="D35" i="6"/>
  <c r="D30" i="6"/>
  <c r="D26" i="6"/>
  <c r="D20" i="6"/>
  <c r="D14" i="6"/>
  <c r="D10" i="6"/>
  <c r="D78" i="6"/>
  <c r="D73" i="6"/>
  <c r="D65" i="6"/>
  <c r="D61" i="6"/>
  <c r="D57" i="6"/>
  <c r="D53" i="6"/>
  <c r="D49" i="6"/>
  <c r="D45" i="6"/>
  <c r="D41" i="6"/>
  <c r="D38" i="6"/>
  <c r="D36" i="6"/>
  <c r="D33" i="6"/>
  <c r="D31" i="6"/>
  <c r="D27" i="6"/>
  <c r="D24" i="6"/>
  <c r="D21" i="6"/>
  <c r="D18" i="6"/>
  <c r="D15" i="6"/>
  <c r="D11" i="6"/>
  <c r="C75" i="4"/>
  <c r="C76" i="4"/>
  <c r="D75" i="4"/>
  <c r="D76" i="4"/>
  <c r="D67" i="4"/>
  <c r="D65" i="4"/>
  <c r="D62" i="4"/>
  <c r="D60" i="4"/>
  <c r="D58" i="4"/>
  <c r="D54" i="4" s="1"/>
  <c r="D55" i="4"/>
  <c r="D48" i="4"/>
  <c r="D46" i="4"/>
  <c r="D43" i="4"/>
  <c r="D41" i="4"/>
  <c r="D39" i="4"/>
  <c r="D36" i="4"/>
  <c r="D35" i="4" s="1"/>
  <c r="C55" i="4"/>
  <c r="C54" i="4" s="1"/>
  <c r="C58" i="4"/>
  <c r="C60" i="4"/>
  <c r="C62" i="4"/>
  <c r="C65" i="4"/>
  <c r="C67" i="4"/>
  <c r="C36" i="4"/>
  <c r="C39" i="4"/>
  <c r="C41" i="4"/>
  <c r="C43" i="4"/>
  <c r="C46" i="4"/>
  <c r="C35" i="4" l="1"/>
  <c r="D22" i="4"/>
  <c r="D21" i="4" s="1"/>
  <c r="D26" i="4"/>
  <c r="D15" i="4"/>
  <c r="C15" i="4"/>
  <c r="D9" i="4"/>
  <c r="C22" i="4"/>
  <c r="C26" i="4"/>
  <c r="C9" i="4"/>
  <c r="C21" i="4" l="1"/>
  <c r="C8" i="4"/>
  <c r="D8" i="4"/>
  <c r="F42" i="2"/>
  <c r="G39" i="2"/>
  <c r="G42" i="2" s="1"/>
  <c r="H39" i="2" s="1"/>
  <c r="H42" i="2" s="1"/>
  <c r="I39" i="2" s="1"/>
  <c r="I42" i="2" s="1"/>
  <c r="J39" i="2" s="1"/>
  <c r="J42" i="2" s="1"/>
  <c r="J24" i="2"/>
  <c r="I24" i="2"/>
  <c r="H24" i="2"/>
  <c r="G24" i="2"/>
  <c r="F24" i="2"/>
  <c r="J13" i="2"/>
  <c r="I13" i="2"/>
  <c r="H13" i="2"/>
  <c r="G13" i="2"/>
  <c r="F13" i="2"/>
  <c r="J10" i="2"/>
  <c r="I10" i="2"/>
  <c r="H10" i="2"/>
  <c r="G10" i="2"/>
  <c r="F10" i="2"/>
  <c r="J16" i="2" l="1"/>
  <c r="J25" i="2" s="1"/>
  <c r="J32" i="2" s="1"/>
  <c r="J33" i="2" s="1"/>
  <c r="H16" i="2"/>
  <c r="H25" i="2" s="1"/>
  <c r="H32" i="2" s="1"/>
  <c r="H33" i="2" s="1"/>
  <c r="G16" i="2"/>
  <c r="G25" i="2" s="1"/>
  <c r="G32" i="2" s="1"/>
  <c r="G33" i="2" s="1"/>
  <c r="I16" i="2"/>
  <c r="I25" i="2" s="1"/>
  <c r="I32" i="2" s="1"/>
  <c r="I33" i="2" s="1"/>
  <c r="F16" i="2"/>
  <c r="F25" i="2" s="1"/>
  <c r="F32" i="2" s="1"/>
  <c r="F33" i="2" s="1"/>
</calcChain>
</file>

<file path=xl/sharedStrings.xml><?xml version="1.0" encoding="utf-8"?>
<sst xmlns="http://schemas.openxmlformats.org/spreadsheetml/2006/main" count="327" uniqueCount="140">
  <si>
    <t>I. OPĆI DIO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</si>
  <si>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</si>
  <si>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</si>
  <si>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</si>
  <si>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</si>
  <si>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</si>
  <si>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</si>
  <si>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</si>
  <si>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</si>
  <si>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</si>
  <si>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</si>
  <si>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</si>
  <si>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RAZRED I NAZIV</t>
  </si>
  <si>
    <t>A) SAŽETAK RAČUNA PRIHODA I RASHODA</t>
  </si>
  <si>
    <t>B) SAŽETAK RAČUNA FINANCIRANJA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</si>
  <si>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</si>
  <si>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</si>
  <si>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</si>
  <si>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</si>
  <si>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</si>
  <si>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</si>
  <si>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NAZIV</t>
  </si>
  <si>
    <t xml:space="preserve">A. RAČUN PRIHODA I RASHODA </t>
  </si>
  <si>
    <t>A1. PRIHODI I RASHODI PREMA EKONOMSKOJ KLASIFIKACIJI</t>
  </si>
  <si>
    <t>UKUPNO PRIHODI</t>
  </si>
  <si>
    <t>Prihodi poslovanja</t>
  </si>
  <si>
    <t>Pomoći iz inozemstva i od subjekata unutar općeg proračuna</t>
  </si>
  <si>
    <t xml:space="preserve"> Prihodi od prodaje proizvoda i robe te pruženih usluga i prihodi od donacija</t>
  </si>
  <si>
    <t>Prihodi od prodaje nefinancijske imovine</t>
  </si>
  <si>
    <t>Prihodi od prodaje proizvedene dugotrajne imovine</t>
  </si>
  <si>
    <t>UKUPNO RASHODI</t>
  </si>
  <si>
    <t>Rashodi poslovanja</t>
  </si>
  <si>
    <t>Rashodi za zaposlene</t>
  </si>
  <si>
    <t>Materijalni rashodi</t>
  </si>
  <si>
    <t>Rashodi za nabavu nefinancijske imovine</t>
  </si>
  <si>
    <t>Rashodi za nabavu neproizvedene dugotrajne imovine</t>
  </si>
  <si>
    <t>A2. PRIHODI I RASHODI PREMA IZVORIMA FINANCIRANJA</t>
  </si>
  <si>
    <t>1 Opći prihodi i primici</t>
  </si>
  <si>
    <t>11 Opći prihodi i primici</t>
  </si>
  <si>
    <t>Razred/
skupina</t>
  </si>
  <si>
    <t>Opći prihodi i primici</t>
  </si>
  <si>
    <t>Vlastiti prihodi</t>
  </si>
  <si>
    <t>A3. RASHODI PREMA FUNKCIJSKOJ KLASIFIKACIJI</t>
  </si>
  <si>
    <t>B. RAČUN FINANCIRANJA</t>
  </si>
  <si>
    <t>B1. RAČUN FINANCIRANJA PREMA EKONOMSKOJ KLASIFIKACIJI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</si>
  <si>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</si>
  <si>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</si>
  <si>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</si>
  <si>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</si>
  <si>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B2. RAČUN FINANCIRANJA PREMA IZVORIMA FINANCIRANJA</t>
  </si>
  <si>
    <t xml:space="preserve">UKUPNO IZDACI </t>
  </si>
  <si>
    <t>II. POSEBNI DIO</t>
  </si>
  <si>
    <t>ŠIFRA</t>
  </si>
  <si>
    <t>Ostali prihodi za posebne namjene</t>
  </si>
  <si>
    <t>Vlastii prihodi</t>
  </si>
  <si>
    <t>Prihodi za posebne namjene</t>
  </si>
  <si>
    <t>Namjenski primici</t>
  </si>
  <si>
    <t>Namjenski primici od zaduživanja</t>
  </si>
  <si>
    <t>VIŠAK / MANJAK TEKUĆE GODINE
(VIŠAK / MANJAK + NETO FINANCIRANJE)</t>
  </si>
  <si>
    <t xml:space="preserve">PRORAČUN JEDINICE LOKALNE I PODRUČNE (REGIONALNE) SAMOUPRAVE/
FINANCIJSKI PLAN PRORAČUNSKOG KORISNIKA JEDINICE LOKALNE I PODRUČNE (REGIONALNE) SAMOUPRAVE                                                   T.D.V.-G.I.I."NARIDOLA ROVINJ-ROVIGNO
ZA GODINU 2025. I PROJEKCIJE ZA GODINU 2026. I 2027. </t>
  </si>
  <si>
    <t>IZVRŠENJE 
2023.</t>
  </si>
  <si>
    <t>TEKUĆI PLAN 
2024.</t>
  </si>
  <si>
    <t>PLAN 
2025.</t>
  </si>
  <si>
    <t>PROJEKCIJA 
2026.</t>
  </si>
  <si>
    <t>PROJEKCIJA
2027.</t>
  </si>
  <si>
    <t>Prihodi od imovine</t>
  </si>
  <si>
    <t>Prihodi od administrativnih pristojbi i po posebnim prop.</t>
  </si>
  <si>
    <t>Prihodi iz nadležnog proračuna</t>
  </si>
  <si>
    <t>Financijski rashodi</t>
  </si>
  <si>
    <t>Opći prihodi i primici-posebni prigrami</t>
  </si>
  <si>
    <t>Pomoći</t>
  </si>
  <si>
    <t>Proračun drugi nivoi</t>
  </si>
  <si>
    <t>Pomoći iz inozemstva</t>
  </si>
  <si>
    <t>Donacije</t>
  </si>
  <si>
    <t>Donos</t>
  </si>
  <si>
    <t>Donosi iz ranijih godina</t>
  </si>
  <si>
    <t>09</t>
  </si>
  <si>
    <t>Obrazovanje</t>
  </si>
  <si>
    <t>0911</t>
  </si>
  <si>
    <t>Predškolsko obrazovanje</t>
  </si>
  <si>
    <t>0960</t>
  </si>
  <si>
    <t>Dodatne usluge u obrazovanju</t>
  </si>
  <si>
    <t>RAZDJEL 007</t>
  </si>
  <si>
    <t>NAZIV RAZDJELA: UPRAVNI ODJEL ZA DRUŠTVENE DJELATNOSTI</t>
  </si>
  <si>
    <t>NAZIV GLAVE: DJEČJI VRTIĆ</t>
  </si>
  <si>
    <t>NAZIV PROGRAMA: DJELATNOST USTANOVA U PREDŠKOLSTVU</t>
  </si>
  <si>
    <t>NAZIV AKTIVNOSTI: REDOVAN RAD</t>
  </si>
  <si>
    <t>Izvor financiranja 111</t>
  </si>
  <si>
    <t>Redovna djelatnost kod korisnika iz Grada Rovinja</t>
  </si>
  <si>
    <t>Razred (rashod/izdatak) 3</t>
  </si>
  <si>
    <t>Naziv razreda (rashoda/izdatka): Rashodi poslovanja</t>
  </si>
  <si>
    <t>Skupina (rashod/izdatak) 31</t>
  </si>
  <si>
    <t>Naziv skupine: Rashodi za zaposlene</t>
  </si>
  <si>
    <t>Skupina (rashod/izdatak) 32</t>
  </si>
  <si>
    <t>Naziv skupine: Materijalni rashodi</t>
  </si>
  <si>
    <t>Izvor financiranja 311</t>
  </si>
  <si>
    <t>Skupina (rashod/izdatak) 34</t>
  </si>
  <si>
    <t>Razred (rashod/izdatak) 4</t>
  </si>
  <si>
    <t>Skupina (rashod/izdatak) 42</t>
  </si>
  <si>
    <t xml:space="preserve"> Materijalni rashodi</t>
  </si>
  <si>
    <t xml:space="preserve"> Rashodi poslovanja</t>
  </si>
  <si>
    <t>Izvor financiranja 411</t>
  </si>
  <si>
    <t>Izvor financiranja 531</t>
  </si>
  <si>
    <t xml:space="preserve"> Rashodi za zaposlene</t>
  </si>
  <si>
    <t>Izvor financiranja 551</t>
  </si>
  <si>
    <t>Prihodi iz inozemstva</t>
  </si>
  <si>
    <t>Izvor financiranja 611</t>
  </si>
  <si>
    <t>Tekuće donacije</t>
  </si>
  <si>
    <t>Izvor financiranja 821</t>
  </si>
  <si>
    <t>Preneseni viškovi iz ranijih godina</t>
  </si>
  <si>
    <t>Aktivnost A103502</t>
  </si>
  <si>
    <t>NAZIV AKTIVNOSTI: UPRAVNO VIJEĆE</t>
  </si>
  <si>
    <t>Kapitalni projekt K103503</t>
  </si>
  <si>
    <t>NAZIV KAPITALNOG PROJEKTA: OPREMANJE PROSTORA</t>
  </si>
  <si>
    <t>Naziv razreda (rashoda/izdatka): Rashodi za nabavu nefinancijske imovine</t>
  </si>
  <si>
    <t>Rashodi za nabavu proizvedene dugotrajne imovine</t>
  </si>
  <si>
    <t>Aktivnost A103513</t>
  </si>
  <si>
    <t>NAZIV AKTIVNOSTI: POMOĆNICI ZA DJECU S TEŠKOĆAMA</t>
  </si>
  <si>
    <t>Djelatnost ustanova u predškolstvu</t>
  </si>
  <si>
    <t>Aktivnost A103503</t>
  </si>
  <si>
    <t>NAZIV AKTIVNOSTI: PROGRAM ZA DJECU NACIONALNIH MANJINA</t>
  </si>
  <si>
    <t>Aktivnost A103504</t>
  </si>
  <si>
    <t>NAZIV AKTIVNOSTI: PREDŠKOLA</t>
  </si>
  <si>
    <t>GLAVA/RKP 00701</t>
  </si>
  <si>
    <t>NAZIV GLAVE: UPRAVNI ODJEL ZA DRUŠTVENE DJELATNOSTI</t>
  </si>
  <si>
    <t>Izvor financiranja 112</t>
  </si>
  <si>
    <t>Posebni programi-zajednički dio iz Grada Rovinja</t>
  </si>
  <si>
    <t>PROGRAM P1027</t>
  </si>
  <si>
    <t>NAZIV PROGRAMA. OPĆE JAVNE POTREBE U KULTURI</t>
  </si>
  <si>
    <t>Aktivnost: A102701</t>
  </si>
  <si>
    <t>GRADSKO KULTURNE-ZABAVNE MANIFESTACIJE</t>
  </si>
  <si>
    <t>PROGRAM P1032</t>
  </si>
  <si>
    <t>NAZIV PROGRAMA: SOCIJALNI PROGRAM</t>
  </si>
  <si>
    <t>Aktivnost: A103210</t>
  </si>
  <si>
    <t>NAKNADA RAZLIKE U CIJENI TOPLOG OBROKA</t>
  </si>
  <si>
    <t>SVEUKUPNO PO PROGRAMIMA</t>
  </si>
  <si>
    <t>P1035+P1027+P1032</t>
  </si>
  <si>
    <t>GLAVA/RKP:00702</t>
  </si>
  <si>
    <t>PROGRAM: P1035</t>
  </si>
  <si>
    <t>Aktivnost: A103501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</si>
</sst>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50">
    <xf numFmtId="0" fontId="0" fillId="0" borderId="0" xfId="0"/>
    <xf numFmtId="0" fontId="4" fillId="0" borderId="0" xfId="1" applyFont="1"/>
    <xf numFmtId="0" fontId="4" fillId="0" borderId="0" xfId="2" applyFont="1"/>
    <xf numFmtId="0" fontId="6" fillId="0" borderId="0" xfId="2" applyNumberFormat="1" applyFont="1" applyFill="1" applyBorder="1" applyAlignment="1" applyProtection="1">
      <alignment horizontal="center" vertical="center" wrapText="1"/>
    </xf>
    <xf numFmtId="0" fontId="8" fillId="0" borderId="0" xfId="2" applyNumberFormat="1" applyFont="1" applyFill="1" applyBorder="1" applyAlignment="1" applyProtection="1">
      <alignment vertical="center" wrapText="1"/>
    </xf>
    <xf numFmtId="0" fontId="6" fillId="0" borderId="0" xfId="2" applyNumberFormat="1" applyFont="1" applyFill="1" applyBorder="1" applyAlignment="1" applyProtection="1">
      <alignment horizontal="left" wrapText="1"/>
    </xf>
    <xf numFmtId="0" fontId="10" fillId="0" borderId="0" xfId="2" applyNumberFormat="1" applyFont="1" applyFill="1" applyBorder="1" applyAlignment="1" applyProtection="1">
      <alignment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right" vertical="center"/>
    </xf>
    <xf numFmtId="3" fontId="13" fillId="3" borderId="4" xfId="2" applyNumberFormat="1" applyFont="1" applyFill="1" applyBorder="1" applyAlignment="1">
      <alignment horizontal="right"/>
    </xf>
    <xf numFmtId="3" fontId="13" fillId="0" borderId="4" xfId="2" applyNumberFormat="1" applyFont="1" applyFill="1" applyBorder="1" applyAlignment="1">
      <alignment horizontal="right"/>
    </xf>
    <xf numFmtId="0" fontId="15" fillId="3" borderId="2" xfId="2" applyFont="1" applyFill="1" applyBorder="1" applyAlignment="1">
      <alignment horizontal="left" vertical="center"/>
    </xf>
    <xf numFmtId="3" fontId="13" fillId="0" borderId="4" xfId="2" applyNumberFormat="1" applyFont="1" applyFill="1" applyBorder="1" applyAlignment="1" applyProtection="1">
      <alignment horizontal="right" wrapText="1"/>
    </xf>
    <xf numFmtId="3" fontId="13" fillId="0" borderId="4" xfId="2" applyNumberFormat="1" applyFont="1" applyBorder="1" applyAlignment="1">
      <alignment horizontal="right"/>
    </xf>
    <xf numFmtId="0" fontId="10" fillId="0" borderId="0" xfId="2" applyNumberFormat="1" applyFont="1" applyFill="1" applyBorder="1" applyAlignment="1" applyProtection="1">
      <alignment horizontal="center" vertical="center" wrapText="1"/>
    </xf>
    <xf numFmtId="0" fontId="8" fillId="0" borderId="0" xfId="2" applyNumberFormat="1" applyFont="1" applyFill="1" applyBorder="1" applyAlignment="1" applyProtection="1"/>
    <xf numFmtId="0" fontId="6" fillId="0" borderId="0" xfId="2" quotePrefix="1" applyNumberFormat="1" applyFont="1" applyFill="1" applyBorder="1" applyAlignment="1" applyProtection="1">
      <alignment horizontal="center" vertical="center" wrapText="1"/>
    </xf>
    <xf numFmtId="3" fontId="15" fillId="4" borderId="2" xfId="2" quotePrefix="1" applyNumberFormat="1" applyFont="1" applyFill="1" applyBorder="1" applyAlignment="1">
      <alignment horizontal="right"/>
    </xf>
    <xf numFmtId="3" fontId="15" fillId="4" borderId="4" xfId="2" applyNumberFormat="1" applyFont="1" applyFill="1" applyBorder="1" applyAlignment="1" applyProtection="1">
      <alignment horizontal="right" wrapText="1"/>
    </xf>
    <xf numFmtId="3" fontId="15" fillId="3" borderId="2" xfId="2" quotePrefix="1" applyNumberFormat="1" applyFont="1" applyFill="1" applyBorder="1" applyAlignment="1">
      <alignment horizontal="right"/>
    </xf>
    <xf numFmtId="3" fontId="15" fillId="3" borderId="4" xfId="2" quotePrefix="1" applyNumberFormat="1" applyFont="1" applyFill="1" applyBorder="1" applyAlignment="1">
      <alignment horizontal="right"/>
    </xf>
    <xf numFmtId="0" fontId="18" fillId="0" borderId="0" xfId="2" applyFont="1" applyAlignment="1">
      <alignment wrapText="1"/>
    </xf>
    <xf numFmtId="0" fontId="19" fillId="0" borderId="0" xfId="2" quotePrefix="1" applyNumberFormat="1" applyFont="1" applyFill="1" applyBorder="1" applyAlignment="1" applyProtection="1">
      <alignment horizontal="center" vertical="center" wrapText="1"/>
    </xf>
    <xf numFmtId="0" fontId="20" fillId="0" borderId="0" xfId="2" applyNumberFormat="1" applyFont="1" applyFill="1" applyBorder="1" applyAlignment="1" applyProtection="1">
      <alignment horizontal="center" vertical="center" wrapText="1"/>
    </xf>
    <xf numFmtId="0" fontId="16" fillId="0" borderId="0" xfId="2" applyNumberFormat="1" applyFont="1" applyFill="1" applyBorder="1" applyAlignment="1" applyProtection="1"/>
    <xf numFmtId="3" fontId="13" fillId="3" borderId="2" xfId="2" quotePrefix="1" applyNumberFormat="1" applyFont="1" applyFill="1" applyBorder="1" applyAlignment="1">
      <alignment horizontal="right"/>
    </xf>
    <xf numFmtId="3" fontId="13" fillId="3" borderId="4" xfId="2" quotePrefix="1" applyNumberFormat="1" applyFont="1" applyFill="1" applyBorder="1" applyAlignment="1">
      <alignment horizontal="right"/>
    </xf>
    <xf numFmtId="0" fontId="17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9" fillId="0" borderId="0" xfId="2" applyFont="1" applyAlignment="1">
      <alignment wrapText="1"/>
    </xf>
    <xf numFmtId="0" fontId="16" fillId="3" borderId="3" xfId="2" applyNumberFormat="1" applyFont="1" applyFill="1" applyBorder="1" applyAlignment="1" applyProtection="1">
      <alignment vertical="center"/>
    </xf>
    <xf numFmtId="0" fontId="6" fillId="0" borderId="0" xfId="3" applyNumberFormat="1" applyFont="1" applyFill="1" applyBorder="1" applyAlignment="1" applyProtection="1">
      <alignment horizontal="center" vertical="center" wrapText="1"/>
    </xf>
    <xf numFmtId="0" fontId="4" fillId="0" borderId="0" xfId="3" applyFont="1"/>
    <xf numFmtId="0" fontId="8" fillId="0" borderId="0" xfId="3" applyNumberFormat="1" applyFont="1" applyFill="1" applyBorder="1" applyAlignment="1" applyProtection="1">
      <alignment vertical="center" wrapText="1"/>
    </xf>
    <xf numFmtId="0" fontId="9" fillId="0" borderId="0" xfId="3" applyFont="1" applyAlignment="1">
      <alignment wrapText="1"/>
    </xf>
    <xf numFmtId="0" fontId="9" fillId="0" borderId="0" xfId="3" applyFont="1" applyAlignment="1">
      <alignment vertical="center" wrapText="1"/>
    </xf>
    <xf numFmtId="0" fontId="13" fillId="3" borderId="4" xfId="3" applyNumberFormat="1" applyFont="1" applyFill="1" applyBorder="1" applyAlignment="1" applyProtection="1">
      <alignment horizontal="center" vertical="center" wrapText="1"/>
    </xf>
    <xf numFmtId="0" fontId="13" fillId="3" borderId="5" xfId="3" applyNumberFormat="1" applyFont="1" applyFill="1" applyBorder="1" applyAlignment="1" applyProtection="1">
      <alignment horizontal="center" vertical="center" wrapText="1"/>
    </xf>
    <xf numFmtId="0" fontId="13" fillId="3" borderId="4" xfId="3" quotePrefix="1" applyFont="1" applyFill="1" applyBorder="1" applyAlignment="1">
      <alignment horizontal="center" vertical="center" wrapText="1"/>
    </xf>
    <xf numFmtId="0" fontId="14" fillId="3" borderId="4" xfId="3" quotePrefix="1" applyFont="1" applyFill="1" applyBorder="1" applyAlignment="1">
      <alignment horizontal="center" vertical="center" wrapText="1"/>
    </xf>
    <xf numFmtId="0" fontId="21" fillId="0" borderId="0" xfId="3" applyFont="1" applyFill="1"/>
    <xf numFmtId="0" fontId="15" fillId="2" borderId="4" xfId="3" applyNumberFormat="1" applyFont="1" applyFill="1" applyBorder="1" applyAlignment="1" applyProtection="1">
      <alignment horizontal="left" vertical="center" wrapText="1"/>
    </xf>
    <xf numFmtId="3" fontId="8" fillId="2" borderId="4" xfId="3" applyNumberFormat="1" applyFont="1" applyFill="1" applyBorder="1" applyAlignment="1">
      <alignment horizontal="right"/>
    </xf>
    <xf numFmtId="0" fontId="16" fillId="2" borderId="4" xfId="3" applyNumberFormat="1" applyFont="1" applyFill="1" applyBorder="1" applyAlignment="1" applyProtection="1">
      <alignment horizontal="left" vertical="center" wrapText="1"/>
    </xf>
    <xf numFmtId="0" fontId="16" fillId="2" borderId="4" xfId="3" quotePrefix="1" applyFont="1" applyFill="1" applyBorder="1" applyAlignment="1">
      <alignment horizontal="left" vertical="center"/>
    </xf>
    <xf numFmtId="0" fontId="15" fillId="2" borderId="4" xfId="3" quotePrefix="1" applyFont="1" applyFill="1" applyBorder="1" applyAlignment="1">
      <alignment horizontal="left" vertical="center"/>
    </xf>
    <xf numFmtId="0" fontId="16" fillId="2" borderId="4" xfId="3" quotePrefix="1" applyFont="1" applyFill="1" applyBorder="1" applyAlignment="1">
      <alignment horizontal="left" vertical="center" wrapText="1"/>
    </xf>
    <xf numFmtId="0" fontId="22" fillId="2" borderId="4" xfId="3" quotePrefix="1" applyFont="1" applyFill="1" applyBorder="1" applyAlignment="1">
      <alignment horizontal="left" vertical="center" wrapText="1"/>
    </xf>
    <xf numFmtId="0" fontId="22" fillId="2" borderId="4" xfId="3" quotePrefix="1" applyFont="1" applyFill="1" applyBorder="1" applyAlignment="1">
      <alignment horizontal="left" vertical="center"/>
    </xf>
    <xf numFmtId="0" fontId="15" fillId="2" borderId="4" xfId="3" applyFont="1" applyFill="1" applyBorder="1" applyAlignment="1">
      <alignment horizontal="left" vertical="center"/>
    </xf>
    <xf numFmtId="0" fontId="15" fillId="2" borderId="4" xfId="3" applyNumberFormat="1" applyFont="1" applyFill="1" applyBorder="1" applyAlignment="1" applyProtection="1">
      <alignment vertical="center" wrapText="1"/>
    </xf>
    <xf numFmtId="0" fontId="16" fillId="2" borderId="4" xfId="3" applyNumberFormat="1" applyFont="1" applyFill="1" applyBorder="1" applyAlignment="1" applyProtection="1">
      <alignment vertical="center" wrapText="1"/>
    </xf>
    <xf numFmtId="0" fontId="22" fillId="2" borderId="4" xfId="3" applyFont="1" applyFill="1" applyBorder="1" applyAlignment="1">
      <alignment horizontal="left" vertical="center" indent="1"/>
    </xf>
    <xf numFmtId="0" fontId="22" fillId="2" borderId="4" xfId="3" applyNumberFormat="1" applyFont="1" applyFill="1" applyBorder="1" applyAlignment="1" applyProtection="1">
      <alignment horizontal="left" vertical="center" wrapText="1" indent="1"/>
    </xf>
    <xf numFmtId="0" fontId="16" fillId="2" borderId="4" xfId="3" applyNumberFormat="1" applyFont="1" applyFill="1" applyBorder="1" applyAlignment="1" applyProtection="1">
      <alignment horizontal="left" vertical="center" wrapText="1" indent="2"/>
    </xf>
    <xf numFmtId="0" fontId="16" fillId="2" borderId="4" xfId="3" quotePrefix="1" applyFont="1" applyFill="1" applyBorder="1" applyAlignment="1">
      <alignment horizontal="left" vertical="center" indent="2"/>
    </xf>
    <xf numFmtId="0" fontId="5" fillId="0" borderId="0" xfId="3" applyNumberFormat="1" applyFont="1" applyFill="1" applyBorder="1" applyAlignment="1" applyProtection="1">
      <alignment vertical="center" wrapText="1"/>
    </xf>
    <xf numFmtId="49" fontId="15" fillId="2" borderId="4" xfId="3" applyNumberFormat="1" applyFont="1" applyFill="1" applyBorder="1" applyAlignment="1" applyProtection="1">
      <alignment horizontal="left" vertical="center" wrapText="1"/>
    </xf>
    <xf numFmtId="49" fontId="16" fillId="2" borderId="4" xfId="3" applyNumberFormat="1" applyFont="1" applyFill="1" applyBorder="1" applyAlignment="1" applyProtection="1">
      <alignment horizontal="left" vertical="center" wrapText="1" indent="2"/>
    </xf>
    <xf numFmtId="49" fontId="16" fillId="2" borderId="4" xfId="3" quotePrefix="1" applyNumberFormat="1" applyFont="1" applyFill="1" applyBorder="1" applyAlignment="1">
      <alignment horizontal="left" vertical="center" indent="2"/>
    </xf>
    <xf numFmtId="0" fontId="5" fillId="0" borderId="0" xfId="3" applyNumberFormat="1" applyFont="1" applyFill="1" applyBorder="1" applyAlignment="1" applyProtection="1">
      <alignment horizontal="left" vertical="center"/>
    </xf>
    <xf numFmtId="0" fontId="4" fillId="0" borderId="4" xfId="3" applyFont="1" applyBorder="1"/>
    <xf numFmtId="0" fontId="4" fillId="0" borderId="0" xfId="3" applyFont="1" applyAlignment="1">
      <alignment horizontal="left" indent="1"/>
    </xf>
    <xf numFmtId="0" fontId="13" fillId="2" borderId="4" xfId="3" applyNumberFormat="1" applyFont="1" applyFill="1" applyBorder="1" applyAlignment="1" applyProtection="1">
      <alignment horizontal="left" vertical="center" wrapText="1"/>
    </xf>
    <xf numFmtId="0" fontId="13" fillId="2" borderId="4" xfId="3" applyNumberFormat="1" applyFont="1" applyFill="1" applyBorder="1" applyAlignment="1" applyProtection="1">
      <alignment horizontal="left" vertical="center" wrapText="1" indent="2"/>
    </xf>
    <xf numFmtId="0" fontId="8" fillId="2" borderId="4" xfId="0" applyNumberFormat="1" applyFont="1" applyFill="1" applyBorder="1" applyAlignment="1" applyProtection="1">
      <alignment horizontal="left" vertical="center" wrapText="1" indent="6"/>
    </xf>
    <xf numFmtId="0" fontId="8" fillId="2" borderId="4" xfId="0" applyNumberFormat="1" applyFont="1" applyFill="1" applyBorder="1" applyAlignment="1" applyProtection="1">
      <alignment horizontal="left" vertical="center" wrapText="1"/>
    </xf>
    <xf numFmtId="0" fontId="8" fillId="2" borderId="4" xfId="0" applyNumberFormat="1" applyFont="1" applyFill="1" applyBorder="1" applyAlignment="1" applyProtection="1">
      <alignment horizontal="left" vertical="center" wrapText="1" indent="7"/>
    </xf>
    <xf numFmtId="0" fontId="8" fillId="2" borderId="4" xfId="3" applyNumberFormat="1" applyFont="1" applyFill="1" applyBorder="1" applyAlignment="1" applyProtection="1">
      <alignment horizontal="left" vertical="center" wrapText="1"/>
    </xf>
    <xf numFmtId="0" fontId="13" fillId="0" borderId="4" xfId="3" quotePrefix="1" applyFont="1" applyBorder="1" applyAlignment="1">
      <alignment horizontal="center" vertical="center" wrapText="1"/>
    </xf>
    <xf numFmtId="0" fontId="13" fillId="2" borderId="4" xfId="3" applyNumberFormat="1" applyFont="1" applyFill="1" applyBorder="1" applyAlignment="1" applyProtection="1">
      <alignment horizontal="center" vertical="center" wrapText="1"/>
    </xf>
    <xf numFmtId="0" fontId="14" fillId="0" borderId="4" xfId="3" quotePrefix="1" applyFont="1" applyBorder="1" applyAlignment="1">
      <alignment horizontal="center" vertical="center" wrapText="1"/>
    </xf>
    <xf numFmtId="0" fontId="14" fillId="2" borderId="4" xfId="3" applyNumberFormat="1" applyFont="1" applyFill="1" applyBorder="1" applyAlignment="1" applyProtection="1">
      <alignment horizontal="center" vertical="center" wrapText="1"/>
    </xf>
    <xf numFmtId="0" fontId="4" fillId="0" borderId="4" xfId="3" applyFont="1" applyBorder="1" applyAlignment="1">
      <alignment horizontal="center"/>
    </xf>
    <xf numFmtId="4" fontId="15" fillId="2" borderId="4" xfId="3" applyNumberFormat="1" applyFont="1" applyFill="1" applyBorder="1" applyAlignment="1" applyProtection="1">
      <alignment horizontal="center" vertical="center" wrapText="1"/>
    </xf>
    <xf numFmtId="4" fontId="16" fillId="2" borderId="4" xfId="3" applyNumberFormat="1" applyFont="1" applyFill="1" applyBorder="1" applyAlignment="1" applyProtection="1">
      <alignment horizontal="center" vertical="center" wrapText="1"/>
    </xf>
    <xf numFmtId="0" fontId="16" fillId="2" borderId="4" xfId="3" applyNumberFormat="1" applyFont="1" applyFill="1" applyBorder="1" applyAlignment="1" applyProtection="1">
      <alignment horizontal="center" vertical="center" wrapText="1"/>
    </xf>
    <xf numFmtId="0" fontId="16" fillId="2" borderId="4" xfId="3" quotePrefix="1" applyFont="1" applyFill="1" applyBorder="1" applyAlignment="1">
      <alignment horizontal="center" vertical="center" wrapText="1"/>
    </xf>
    <xf numFmtId="4" fontId="16" fillId="2" borderId="4" xfId="3" quotePrefix="1" applyNumberFormat="1" applyFont="1" applyFill="1" applyBorder="1" applyAlignment="1">
      <alignment horizontal="center" vertical="center"/>
    </xf>
    <xf numFmtId="4" fontId="22" fillId="2" borderId="4" xfId="3" quotePrefix="1" applyNumberFormat="1" applyFont="1" applyFill="1" applyBorder="1" applyAlignment="1">
      <alignment horizontal="center" vertical="center"/>
    </xf>
    <xf numFmtId="0" fontId="15" fillId="2" borderId="0" xfId="3" quotePrefix="1" applyFont="1" applyFill="1" applyBorder="1" applyAlignment="1">
      <alignment horizontal="left" vertical="center"/>
    </xf>
    <xf numFmtId="0" fontId="15" fillId="2" borderId="0" xfId="3" applyNumberFormat="1" applyFont="1" applyFill="1" applyBorder="1" applyAlignment="1" applyProtection="1">
      <alignment horizontal="left" vertical="center" wrapText="1"/>
    </xf>
    <xf numFmtId="0" fontId="22" fillId="2" borderId="0" xfId="3" quotePrefix="1" applyFont="1" applyFill="1" applyBorder="1" applyAlignment="1">
      <alignment horizontal="left" vertical="center" wrapText="1"/>
    </xf>
    <xf numFmtId="3" fontId="8" fillId="2" borderId="0" xfId="3" applyNumberFormat="1" applyFont="1" applyFill="1" applyBorder="1" applyAlignment="1">
      <alignment horizontal="right"/>
    </xf>
    <xf numFmtId="4" fontId="15" fillId="2" borderId="4" xfId="3" quotePrefix="1" applyNumberFormat="1" applyFont="1" applyFill="1" applyBorder="1" applyAlignment="1">
      <alignment horizontal="center" vertical="center" wrapText="1"/>
    </xf>
    <xf numFmtId="4" fontId="16" fillId="2" borderId="4" xfId="3" quotePrefix="1" applyNumberFormat="1" applyFont="1" applyFill="1" applyBorder="1" applyAlignment="1">
      <alignment horizontal="center" vertical="center" wrapText="1"/>
    </xf>
    <xf numFmtId="0" fontId="22" fillId="2" borderId="4" xfId="3" quotePrefix="1" applyFont="1" applyFill="1" applyBorder="1" applyAlignment="1">
      <alignment horizontal="center" vertical="center" wrapText="1"/>
    </xf>
    <xf numFmtId="0" fontId="15" fillId="2" borderId="4" xfId="3" applyNumberFormat="1" applyFont="1" applyFill="1" applyBorder="1" applyAlignment="1" applyProtection="1">
      <alignment horizontal="center" vertical="center" wrapText="1"/>
    </xf>
    <xf numFmtId="0" fontId="15" fillId="2" borderId="4" xfId="3" quotePrefix="1" applyFont="1" applyFill="1" applyBorder="1" applyAlignment="1">
      <alignment horizontal="center" vertical="center" wrapText="1"/>
    </xf>
    <xf numFmtId="4" fontId="22" fillId="2" borderId="4" xfId="3" quotePrefix="1" applyNumberFormat="1" applyFont="1" applyFill="1" applyBorder="1" applyAlignment="1">
      <alignment horizontal="center" vertical="center" wrapText="1"/>
    </xf>
    <xf numFmtId="4" fontId="6" fillId="0" borderId="0" xfId="3" applyNumberFormat="1" applyFont="1" applyFill="1" applyBorder="1" applyAlignment="1" applyProtection="1">
      <alignment horizontal="center" vertical="center" wrapText="1"/>
    </xf>
    <xf numFmtId="4" fontId="13" fillId="3" borderId="4" xfId="3" quotePrefix="1" applyNumberFormat="1" applyFont="1" applyFill="1" applyBorder="1" applyAlignment="1">
      <alignment horizontal="center" vertical="center" wrapText="1"/>
    </xf>
    <xf numFmtId="4" fontId="4" fillId="0" borderId="0" xfId="3" applyNumberFormat="1" applyFont="1"/>
    <xf numFmtId="4" fontId="13" fillId="2" borderId="4" xfId="3" applyNumberFormat="1" applyFont="1" applyFill="1" applyBorder="1" applyAlignment="1">
      <alignment horizontal="center"/>
    </xf>
    <xf numFmtId="0" fontId="13" fillId="5" borderId="4" xfId="3" applyNumberFormat="1" applyFont="1" applyFill="1" applyBorder="1" applyAlignment="1" applyProtection="1">
      <alignment horizontal="left" vertical="center" wrapText="1" indent="1"/>
    </xf>
    <xf numFmtId="0" fontId="13" fillId="5" borderId="4" xfId="3" applyNumberFormat="1" applyFont="1" applyFill="1" applyBorder="1" applyAlignment="1" applyProtection="1">
      <alignment horizontal="left" vertical="center" wrapText="1"/>
    </xf>
    <xf numFmtId="0" fontId="13" fillId="6" borderId="4" xfId="3" applyNumberFormat="1" applyFont="1" applyFill="1" applyBorder="1" applyAlignment="1" applyProtection="1">
      <alignment horizontal="left" vertical="center" wrapText="1"/>
    </xf>
    <xf numFmtId="0" fontId="13" fillId="7" borderId="4" xfId="3" applyNumberFormat="1" applyFont="1" applyFill="1" applyBorder="1" applyAlignment="1" applyProtection="1">
      <alignment horizontal="left" vertical="center" wrapText="1" indent="1"/>
    </xf>
    <xf numFmtId="0" fontId="13" fillId="7" borderId="4" xfId="3" applyNumberFormat="1" applyFont="1" applyFill="1" applyBorder="1" applyAlignment="1" applyProtection="1">
      <alignment horizontal="left" vertical="center" wrapText="1"/>
    </xf>
    <xf numFmtId="0" fontId="13" fillId="8" borderId="4" xfId="3" applyNumberFormat="1" applyFont="1" applyFill="1" applyBorder="1" applyAlignment="1" applyProtection="1">
      <alignment horizontal="left" vertical="center" wrapText="1" indent="2"/>
    </xf>
    <xf numFmtId="0" fontId="13" fillId="8" borderId="4" xfId="3" applyNumberFormat="1" applyFont="1" applyFill="1" applyBorder="1" applyAlignment="1" applyProtection="1">
      <alignment horizontal="left" vertical="center" wrapText="1"/>
    </xf>
    <xf numFmtId="0" fontId="13" fillId="3" borderId="4" xfId="3" applyNumberFormat="1" applyFont="1" applyFill="1" applyBorder="1" applyAlignment="1" applyProtection="1">
      <alignment horizontal="left" vertical="center" wrapText="1" indent="3"/>
    </xf>
    <xf numFmtId="0" fontId="13" fillId="3" borderId="4" xfId="3" applyNumberFormat="1" applyFont="1" applyFill="1" applyBorder="1" applyAlignment="1" applyProtection="1">
      <alignment horizontal="left" vertical="center" wrapText="1"/>
    </xf>
    <xf numFmtId="4" fontId="13" fillId="8" borderId="4" xfId="3" applyNumberFormat="1" applyFont="1" applyFill="1" applyBorder="1" applyAlignment="1">
      <alignment horizontal="center"/>
    </xf>
    <xf numFmtId="0" fontId="24" fillId="9" borderId="4" xfId="3" applyNumberFormat="1" applyFont="1" applyFill="1" applyBorder="1" applyAlignment="1" applyProtection="1">
      <alignment horizontal="left" vertical="center" wrapText="1" indent="4"/>
    </xf>
    <xf numFmtId="0" fontId="24" fillId="9" borderId="4" xfId="3" applyNumberFormat="1" applyFont="1" applyFill="1" applyBorder="1" applyAlignment="1" applyProtection="1">
      <alignment horizontal="left" vertical="center" wrapText="1"/>
    </xf>
    <xf numFmtId="0" fontId="13" fillId="9" borderId="4" xfId="0" applyNumberFormat="1" applyFont="1" applyFill="1" applyBorder="1" applyAlignment="1" applyProtection="1">
      <alignment horizontal="left" vertical="center" wrapText="1"/>
    </xf>
    <xf numFmtId="0" fontId="23" fillId="9" borderId="4" xfId="3" applyNumberFormat="1" applyFont="1" applyFill="1" applyBorder="1" applyAlignment="1" applyProtection="1">
      <alignment horizontal="left" vertical="center" wrapText="1" indent="3"/>
    </xf>
    <xf numFmtId="0" fontId="23" fillId="9" borderId="4" xfId="3" applyNumberFormat="1" applyFont="1" applyFill="1" applyBorder="1" applyAlignment="1" applyProtection="1">
      <alignment horizontal="left" vertical="center" wrapText="1" indent="2"/>
    </xf>
    <xf numFmtId="0" fontId="23" fillId="9" borderId="4" xfId="3" applyNumberFormat="1" applyFont="1" applyFill="1" applyBorder="1" applyAlignment="1" applyProtection="1">
      <alignment horizontal="left" vertical="center" wrapText="1"/>
    </xf>
    <xf numFmtId="0" fontId="23" fillId="9" borderId="4" xfId="3" applyNumberFormat="1" applyFont="1" applyFill="1" applyBorder="1" applyAlignment="1" applyProtection="1">
      <alignment horizontal="left" vertical="center" wrapText="1" indent="4"/>
    </xf>
    <xf numFmtId="4" fontId="8" fillId="6" borderId="4" xfId="3" applyNumberFormat="1" applyFont="1" applyFill="1" applyBorder="1" applyAlignment="1">
      <alignment horizontal="center"/>
    </xf>
    <xf numFmtId="4" fontId="8" fillId="7" borderId="4" xfId="3" applyNumberFormat="1" applyFont="1" applyFill="1" applyBorder="1" applyAlignment="1">
      <alignment horizontal="center"/>
    </xf>
    <xf numFmtId="4" fontId="13" fillId="3" borderId="4" xfId="3" applyNumberFormat="1" applyFont="1" applyFill="1" applyBorder="1" applyAlignment="1">
      <alignment horizontal="center"/>
    </xf>
    <xf numFmtId="4" fontId="13" fillId="9" borderId="4" xfId="3" applyNumberFormat="1" applyFont="1" applyFill="1" applyBorder="1" applyAlignment="1">
      <alignment horizontal="center"/>
    </xf>
    <xf numFmtId="4" fontId="8" fillId="2" borderId="4" xfId="3" applyNumberFormat="1" applyFont="1" applyFill="1" applyBorder="1" applyAlignment="1">
      <alignment horizontal="center"/>
    </xf>
    <xf numFmtId="4" fontId="13" fillId="5" borderId="4" xfId="3" applyNumberFormat="1" applyFont="1" applyFill="1" applyBorder="1" applyAlignment="1">
      <alignment horizontal="center"/>
    </xf>
    <xf numFmtId="0" fontId="11" fillId="0" borderId="4" xfId="3" applyFont="1" applyBorder="1"/>
    <xf numFmtId="4" fontId="11" fillId="0" borderId="4" xfId="3" applyNumberFormat="1" applyFont="1" applyBorder="1" applyAlignment="1">
      <alignment horizontal="center"/>
    </xf>
    <xf numFmtId="0" fontId="14" fillId="3" borderId="4" xfId="3" quotePrefix="1" applyNumberFormat="1" applyFont="1" applyFill="1" applyBorder="1" applyAlignment="1">
      <alignment horizontal="center" vertical="center" wrapText="1"/>
    </xf>
    <xf numFmtId="0" fontId="13" fillId="0" borderId="2" xfId="2" quotePrefix="1" applyFont="1" applyBorder="1" applyAlignment="1">
      <alignment horizontal="center" vertical="center" wrapText="1"/>
    </xf>
    <xf numFmtId="0" fontId="13" fillId="0" borderId="3" xfId="2" quotePrefix="1" applyFont="1" applyBorder="1" applyAlignment="1">
      <alignment horizontal="center" vertical="center" wrapText="1"/>
    </xf>
    <xf numFmtId="0" fontId="13" fillId="0" borderId="5" xfId="2" quotePrefix="1" applyFont="1" applyBorder="1" applyAlignment="1">
      <alignment horizontal="center" vertical="center" wrapText="1"/>
    </xf>
    <xf numFmtId="0" fontId="15" fillId="4" borderId="2" xfId="2" applyNumberFormat="1" applyFont="1" applyFill="1" applyBorder="1" applyAlignment="1" applyProtection="1">
      <alignment horizontal="left" vertical="center" wrapText="1"/>
    </xf>
    <xf numFmtId="0" fontId="15" fillId="4" borderId="3" xfId="2" applyNumberFormat="1" applyFont="1" applyFill="1" applyBorder="1" applyAlignment="1" applyProtection="1">
      <alignment horizontal="left" vertical="center" wrapText="1"/>
    </xf>
    <xf numFmtId="0" fontId="15" fillId="4" borderId="5" xfId="2" applyNumberFormat="1" applyFont="1" applyFill="1" applyBorder="1" applyAlignment="1" applyProtection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15" fillId="3" borderId="2" xfId="2" quotePrefix="1" applyNumberFormat="1" applyFont="1" applyFill="1" applyBorder="1" applyAlignment="1" applyProtection="1">
      <alignment horizontal="left" vertical="center" wrapText="1"/>
    </xf>
    <xf numFmtId="0" fontId="16" fillId="3" borderId="3" xfId="2" applyNumberFormat="1" applyFont="1" applyFill="1" applyBorder="1" applyAlignment="1" applyProtection="1">
      <alignment vertical="center" wrapText="1"/>
    </xf>
    <xf numFmtId="0" fontId="14" fillId="0" borderId="4" xfId="3" quotePrefix="1" applyFont="1" applyBorder="1" applyAlignment="1">
      <alignment horizontal="center" vertical="center" wrapText="1"/>
    </xf>
    <xf numFmtId="0" fontId="15" fillId="3" borderId="2" xfId="2" applyNumberFormat="1" applyFont="1" applyFill="1" applyBorder="1" applyAlignment="1" applyProtection="1">
      <alignment horizontal="left" vertical="center" wrapText="1"/>
    </xf>
    <xf numFmtId="0" fontId="15" fillId="3" borderId="3" xfId="2" applyNumberFormat="1" applyFont="1" applyFill="1" applyBorder="1" applyAlignment="1" applyProtection="1">
      <alignment horizontal="left" vertical="center" wrapText="1"/>
    </xf>
    <xf numFmtId="0" fontId="15" fillId="3" borderId="5" xfId="2" applyNumberFormat="1" applyFont="1" applyFill="1" applyBorder="1" applyAlignment="1" applyProtection="1">
      <alignment horizontal="left" vertical="center" wrapText="1"/>
    </xf>
    <xf numFmtId="0" fontId="17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center" vertical="center" wrapText="1"/>
    </xf>
    <xf numFmtId="0" fontId="7" fillId="0" borderId="0" xfId="2" applyNumberFormat="1" applyFont="1" applyFill="1" applyBorder="1" applyAlignment="1" applyProtection="1">
      <alignment vertical="center" wrapText="1"/>
    </xf>
    <xf numFmtId="0" fontId="9" fillId="0" borderId="0" xfId="2" applyFont="1" applyAlignment="1">
      <alignment wrapText="1"/>
    </xf>
    <xf numFmtId="0" fontId="13" fillId="0" borderId="2" xfId="3" quotePrefix="1" applyFont="1" applyBorder="1" applyAlignment="1">
      <alignment horizontal="center" vertical="center" wrapText="1"/>
    </xf>
    <xf numFmtId="0" fontId="13" fillId="0" borderId="3" xfId="3" quotePrefix="1" applyFont="1" applyBorder="1" applyAlignment="1">
      <alignment horizontal="center" vertical="center" wrapText="1"/>
    </xf>
    <xf numFmtId="0" fontId="16" fillId="3" borderId="3" xfId="2" applyNumberFormat="1" applyFont="1" applyFill="1" applyBorder="1" applyAlignment="1" applyProtection="1">
      <alignment vertical="center"/>
    </xf>
    <xf numFmtId="0" fontId="15" fillId="0" borderId="2" xfId="2" quotePrefix="1" applyFont="1" applyBorder="1" applyAlignment="1">
      <alignment horizontal="left" vertical="center"/>
    </xf>
    <xf numFmtId="0" fontId="16" fillId="0" borderId="3" xfId="2" applyNumberFormat="1" applyFont="1" applyFill="1" applyBorder="1" applyAlignment="1" applyProtection="1">
      <alignment vertical="center"/>
    </xf>
    <xf numFmtId="0" fontId="15" fillId="0" borderId="2" xfId="2" applyNumberFormat="1" applyFont="1" applyFill="1" applyBorder="1" applyAlignment="1" applyProtection="1">
      <alignment horizontal="left" vertical="center" wrapText="1"/>
    </xf>
    <xf numFmtId="0" fontId="16" fillId="0" borderId="3" xfId="2" applyNumberFormat="1" applyFont="1" applyFill="1" applyBorder="1" applyAlignment="1" applyProtection="1">
      <alignment vertical="center" wrapText="1"/>
    </xf>
    <xf numFmtId="0" fontId="15" fillId="0" borderId="2" xfId="2" quotePrefix="1" applyFont="1" applyFill="1" applyBorder="1" applyAlignment="1">
      <alignment horizontal="left" vertical="center"/>
    </xf>
    <xf numFmtId="0" fontId="15" fillId="0" borderId="2" xfId="2" quotePrefix="1" applyNumberFormat="1" applyFont="1" applyFill="1" applyBorder="1" applyAlignment="1" applyProtection="1">
      <alignment horizontal="left" vertical="center" wrapText="1"/>
    </xf>
    <xf numFmtId="0" fontId="5" fillId="0" borderId="0" xfId="3" applyNumberFormat="1" applyFont="1" applyFill="1" applyBorder="1" applyAlignment="1" applyProtection="1">
      <alignment horizontal="center" vertical="center" wrapText="1"/>
    </xf>
    <xf numFmtId="0" fontId="9" fillId="0" borderId="0" xfId="3" applyFont="1" applyAlignment="1">
      <alignment wrapText="1"/>
    </xf>
  </cellXfs>
  <cellStyles count="4">
    <cellStyle name="Normalno" xfId="0" builtinId="0"/>
    <cellStyle name="Normalno 2" xfId="1" xr:uid="{00000000-0005-0000-0000-000001000000}"/>
    <cellStyle name="Normalno 2 2" xfId="3" xr:uid="{00000000-0005-0000-0000-000002000000}"/>
    <cellStyle name="Normalno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zoomScaleNormal="100" workbookViewId="0">
      <selection activeCell="J12" sqref="J12"/>
    </sheetView>
  </sheetViews>
  <sheetFormatPr defaultColWidth="8.85546875" defaultRowHeight="15" x14ac:dyDescent="0.25"/>
  <cols>
    <col min="1" max="4" width="8.85546875" style="1"/>
    <col min="5" max="5" width="25.28515625" style="1" customWidth="1"/>
    <col min="6" max="10" width="19.42578125" style="1" customWidth="1"/>
    <col min="11" max="12" width="25.28515625" style="1" customWidth="1"/>
    <col min="13" max="16384" width="8.85546875" style="1"/>
  </cols>
  <sheetData>
    <row r="1" spans="1:10" ht="15.75" x14ac:dyDescent="0.25">
      <c r="A1" s="61"/>
    </row>
    <row r="2" spans="1:10" s="2" customFormat="1" ht="65.25" customHeight="1" x14ac:dyDescent="0.25">
      <c r="A2" s="136" t="s">
        <v>59</v>
      </c>
      <c r="B2" s="136"/>
      <c r="C2" s="136"/>
      <c r="D2" s="136"/>
      <c r="E2" s="136"/>
      <c r="F2" s="136"/>
      <c r="G2" s="136"/>
      <c r="H2" s="136"/>
      <c r="I2" s="136"/>
      <c r="J2" s="136"/>
    </row>
    <row r="3" spans="1:10" s="2" customFormat="1" ht="18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s="2" customFormat="1" ht="15.75" x14ac:dyDescent="0.25">
      <c r="A4" s="136" t="s">
        <v>0</v>
      </c>
      <c r="B4" s="136"/>
      <c r="C4" s="136"/>
      <c r="D4" s="136"/>
      <c r="E4" s="136"/>
      <c r="F4" s="136"/>
      <c r="G4" s="136"/>
      <c r="H4" s="136"/>
      <c r="I4" s="137"/>
      <c r="J4" s="137"/>
    </row>
    <row r="5" spans="1:10" s="2" customFormat="1" ht="18.75" x14ac:dyDescent="0.25">
      <c r="A5" s="3"/>
      <c r="B5" s="3"/>
      <c r="C5" s="3"/>
      <c r="D5" s="3"/>
      <c r="E5" s="3"/>
      <c r="F5" s="3"/>
      <c r="G5" s="3"/>
      <c r="H5" s="3"/>
      <c r="I5" s="4"/>
      <c r="J5" s="4"/>
    </row>
    <row r="6" spans="1:10" s="2" customFormat="1" ht="18" customHeight="1" x14ac:dyDescent="0.25">
      <c r="A6" s="136" t="s">
        <v>13</v>
      </c>
      <c r="B6" s="138"/>
      <c r="C6" s="138"/>
      <c r="D6" s="138"/>
      <c r="E6" s="138"/>
      <c r="F6" s="138"/>
      <c r="G6" s="138"/>
      <c r="H6" s="138"/>
      <c r="I6" s="138"/>
      <c r="J6" s="138"/>
    </row>
    <row r="7" spans="1:10" s="2" customFormat="1" ht="18.75" x14ac:dyDescent="0.3">
      <c r="A7" s="5"/>
      <c r="B7" s="6"/>
      <c r="C7" s="6"/>
      <c r="D7" s="6"/>
      <c r="E7" s="7"/>
      <c r="F7" s="8"/>
      <c r="G7" s="8"/>
      <c r="H7" s="8"/>
      <c r="I7" s="8"/>
      <c r="J7" s="9"/>
    </row>
    <row r="8" spans="1:10" s="2" customFormat="1" ht="25.5" x14ac:dyDescent="0.25">
      <c r="A8" s="139" t="s">
        <v>12</v>
      </c>
      <c r="B8" s="140"/>
      <c r="C8" s="140"/>
      <c r="D8" s="140"/>
      <c r="E8" s="140"/>
      <c r="F8" s="70" t="s">
        <v>60</v>
      </c>
      <c r="G8" s="70" t="s">
        <v>61</v>
      </c>
      <c r="H8" s="71" t="s">
        <v>62</v>
      </c>
      <c r="I8" s="71" t="s">
        <v>63</v>
      </c>
      <c r="J8" s="71" t="s">
        <v>64</v>
      </c>
    </row>
    <row r="9" spans="1:10" s="33" customFormat="1" ht="12" customHeight="1" x14ac:dyDescent="0.25">
      <c r="A9" s="131">
        <v>1</v>
      </c>
      <c r="B9" s="131"/>
      <c r="C9" s="131"/>
      <c r="D9" s="131"/>
      <c r="E9" s="131"/>
      <c r="F9" s="72">
        <v>2</v>
      </c>
      <c r="G9" s="72">
        <v>3</v>
      </c>
      <c r="H9" s="73">
        <v>4</v>
      </c>
      <c r="I9" s="73">
        <v>5</v>
      </c>
      <c r="J9" s="73">
        <v>6</v>
      </c>
    </row>
    <row r="10" spans="1:10" s="2" customFormat="1" x14ac:dyDescent="0.25">
      <c r="A10" s="132" t="s">
        <v>3</v>
      </c>
      <c r="B10" s="130"/>
      <c r="C10" s="130"/>
      <c r="D10" s="130"/>
      <c r="E10" s="141"/>
      <c r="F10" s="10">
        <f>F11+F12</f>
        <v>620827.38</v>
      </c>
      <c r="G10" s="10">
        <f t="shared" ref="G10:J10" si="0">G11+G12</f>
        <v>802018.21</v>
      </c>
      <c r="H10" s="10">
        <f t="shared" si="0"/>
        <v>944783</v>
      </c>
      <c r="I10" s="10">
        <f t="shared" si="0"/>
        <v>967827</v>
      </c>
      <c r="J10" s="10">
        <f t="shared" si="0"/>
        <v>987036</v>
      </c>
    </row>
    <row r="11" spans="1:10" s="2" customFormat="1" x14ac:dyDescent="0.25">
      <c r="A11" s="144" t="s">
        <v>1</v>
      </c>
      <c r="B11" s="145"/>
      <c r="C11" s="145"/>
      <c r="D11" s="145"/>
      <c r="E11" s="143"/>
      <c r="F11" s="11">
        <v>620827.38</v>
      </c>
      <c r="G11" s="11">
        <v>802018.21</v>
      </c>
      <c r="H11" s="11">
        <v>944783</v>
      </c>
      <c r="I11" s="11">
        <v>967827</v>
      </c>
      <c r="J11" s="11">
        <v>987036</v>
      </c>
    </row>
    <row r="12" spans="1:10" s="2" customFormat="1" x14ac:dyDescent="0.25">
      <c r="A12" s="146" t="s">
        <v>2</v>
      </c>
      <c r="B12" s="143"/>
      <c r="C12" s="143"/>
      <c r="D12" s="143"/>
      <c r="E12" s="143"/>
      <c r="F12" s="11"/>
      <c r="G12" s="11"/>
      <c r="H12" s="11"/>
      <c r="I12" s="11"/>
      <c r="J12" s="11"/>
    </row>
    <row r="13" spans="1:10" s="2" customFormat="1" x14ac:dyDescent="0.25">
      <c r="A13" s="12" t="s">
        <v>6</v>
      </c>
      <c r="B13" s="31"/>
      <c r="C13" s="31"/>
      <c r="D13" s="31"/>
      <c r="E13" s="31"/>
      <c r="F13" s="10">
        <f>F14+F15</f>
        <v>620457.4</v>
      </c>
      <c r="G13" s="10">
        <f t="shared" ref="G13:J13" si="1">G14+G15</f>
        <v>810876</v>
      </c>
      <c r="H13" s="10">
        <f t="shared" si="1"/>
        <v>944783</v>
      </c>
      <c r="I13" s="10">
        <f t="shared" si="1"/>
        <v>967827</v>
      </c>
      <c r="J13" s="10">
        <f t="shared" si="1"/>
        <v>987036</v>
      </c>
    </row>
    <row r="14" spans="1:10" s="2" customFormat="1" x14ac:dyDescent="0.25">
      <c r="A14" s="147" t="s">
        <v>4</v>
      </c>
      <c r="B14" s="145"/>
      <c r="C14" s="145"/>
      <c r="D14" s="145"/>
      <c r="E14" s="145"/>
      <c r="F14" s="11">
        <v>611337.09</v>
      </c>
      <c r="G14" s="11">
        <v>798447</v>
      </c>
      <c r="H14" s="11">
        <v>930254</v>
      </c>
      <c r="I14" s="11">
        <v>951907</v>
      </c>
      <c r="J14" s="13">
        <v>973952</v>
      </c>
    </row>
    <row r="15" spans="1:10" s="2" customFormat="1" x14ac:dyDescent="0.25">
      <c r="A15" s="142" t="s">
        <v>5</v>
      </c>
      <c r="B15" s="143"/>
      <c r="C15" s="143"/>
      <c r="D15" s="143"/>
      <c r="E15" s="143"/>
      <c r="F15" s="14">
        <v>9120.31</v>
      </c>
      <c r="G15" s="14">
        <v>12429</v>
      </c>
      <c r="H15" s="14">
        <v>14529</v>
      </c>
      <c r="I15" s="14">
        <v>15920</v>
      </c>
      <c r="J15" s="13">
        <v>13084</v>
      </c>
    </row>
    <row r="16" spans="1:10" s="2" customFormat="1" x14ac:dyDescent="0.25">
      <c r="A16" s="129" t="s">
        <v>7</v>
      </c>
      <c r="B16" s="130"/>
      <c r="C16" s="130"/>
      <c r="D16" s="130"/>
      <c r="E16" s="130"/>
      <c r="F16" s="10">
        <f>F10-F13</f>
        <v>369.97999999998137</v>
      </c>
      <c r="G16" s="10">
        <f t="shared" ref="G16:J16" si="2">G10-G13</f>
        <v>-8857.7900000000373</v>
      </c>
      <c r="H16" s="10">
        <f t="shared" si="2"/>
        <v>0</v>
      </c>
      <c r="I16" s="10">
        <f t="shared" si="2"/>
        <v>0</v>
      </c>
      <c r="J16" s="10">
        <f t="shared" si="2"/>
        <v>0</v>
      </c>
    </row>
    <row r="17" spans="1:10" s="2" customFormat="1" ht="18.75" x14ac:dyDescent="0.25">
      <c r="A17" s="3"/>
      <c r="B17" s="15"/>
      <c r="C17" s="15"/>
      <c r="D17" s="15"/>
      <c r="E17" s="15"/>
      <c r="F17" s="15"/>
      <c r="G17" s="15"/>
      <c r="H17" s="16"/>
      <c r="I17" s="16"/>
      <c r="J17" s="16"/>
    </row>
    <row r="18" spans="1:10" s="2" customFormat="1" ht="18" customHeight="1" x14ac:dyDescent="0.25">
      <c r="A18" s="136" t="s">
        <v>14</v>
      </c>
      <c r="B18" s="138"/>
      <c r="C18" s="138"/>
      <c r="D18" s="138"/>
      <c r="E18" s="138"/>
      <c r="F18" s="138"/>
      <c r="G18" s="138"/>
      <c r="H18" s="138"/>
      <c r="I18" s="138"/>
      <c r="J18" s="138"/>
    </row>
    <row r="19" spans="1:10" s="2" customFormat="1" ht="18.75" x14ac:dyDescent="0.25">
      <c r="A19" s="3"/>
      <c r="B19" s="15"/>
      <c r="C19" s="15"/>
      <c r="D19" s="15"/>
      <c r="E19" s="15"/>
      <c r="F19" s="15"/>
      <c r="G19" s="15"/>
      <c r="H19" s="16"/>
      <c r="I19" s="16"/>
      <c r="J19" s="16"/>
    </row>
    <row r="20" spans="1:10" s="2" customFormat="1" ht="25.5" x14ac:dyDescent="0.25">
      <c r="A20" s="139" t="s">
        <v>12</v>
      </c>
      <c r="B20" s="140"/>
      <c r="C20" s="140"/>
      <c r="D20" s="140"/>
      <c r="E20" s="140"/>
      <c r="F20" s="70" t="s">
        <v>60</v>
      </c>
      <c r="G20" s="70" t="s">
        <v>61</v>
      </c>
      <c r="H20" s="71" t="s">
        <v>62</v>
      </c>
      <c r="I20" s="71" t="s">
        <v>63</v>
      </c>
      <c r="J20" s="71" t="s">
        <v>64</v>
      </c>
    </row>
    <row r="21" spans="1:10" s="33" customFormat="1" ht="12" customHeight="1" x14ac:dyDescent="0.25">
      <c r="A21" s="131">
        <v>1</v>
      </c>
      <c r="B21" s="131"/>
      <c r="C21" s="131"/>
      <c r="D21" s="131"/>
      <c r="E21" s="131"/>
      <c r="F21" s="72">
        <v>2</v>
      </c>
      <c r="G21" s="72">
        <v>3</v>
      </c>
      <c r="H21" s="73">
        <v>4</v>
      </c>
      <c r="I21" s="73">
        <v>5</v>
      </c>
      <c r="J21" s="73">
        <v>6</v>
      </c>
    </row>
    <row r="22" spans="1:10" s="2" customFormat="1" x14ac:dyDescent="0.25">
      <c r="A22" s="142" t="s">
        <v>8</v>
      </c>
      <c r="B22" s="143"/>
      <c r="C22" s="143"/>
      <c r="D22" s="143"/>
      <c r="E22" s="143"/>
      <c r="F22" s="14"/>
      <c r="G22" s="14"/>
      <c r="H22" s="14"/>
      <c r="I22" s="14"/>
      <c r="J22" s="13"/>
    </row>
    <row r="23" spans="1:10" s="2" customFormat="1" x14ac:dyDescent="0.25">
      <c r="A23" s="142" t="s">
        <v>9</v>
      </c>
      <c r="B23" s="143"/>
      <c r="C23" s="143"/>
      <c r="D23" s="143"/>
      <c r="E23" s="143"/>
      <c r="F23" s="14"/>
      <c r="G23" s="14"/>
      <c r="H23" s="14"/>
      <c r="I23" s="14"/>
      <c r="J23" s="13"/>
    </row>
    <row r="24" spans="1:10" s="2" customFormat="1" x14ac:dyDescent="0.25">
      <c r="A24" s="129" t="s">
        <v>10</v>
      </c>
      <c r="B24" s="130"/>
      <c r="C24" s="130"/>
      <c r="D24" s="130"/>
      <c r="E24" s="130"/>
      <c r="F24" s="10">
        <f>F22-F23</f>
        <v>0</v>
      </c>
      <c r="G24" s="10">
        <f t="shared" ref="G24:J24" si="3">G22-G23</f>
        <v>0</v>
      </c>
      <c r="H24" s="10">
        <f t="shared" si="3"/>
        <v>0</v>
      </c>
      <c r="I24" s="10">
        <f t="shared" si="3"/>
        <v>0</v>
      </c>
      <c r="J24" s="10">
        <f t="shared" si="3"/>
        <v>0</v>
      </c>
    </row>
    <row r="25" spans="1:10" s="2" customFormat="1" x14ac:dyDescent="0.25">
      <c r="A25" s="129" t="s">
        <v>11</v>
      </c>
      <c r="B25" s="130"/>
      <c r="C25" s="130"/>
      <c r="D25" s="130"/>
      <c r="E25" s="130"/>
      <c r="F25" s="10">
        <f>F16+F24</f>
        <v>369.97999999998137</v>
      </c>
      <c r="G25" s="10">
        <f t="shared" ref="G25:J25" si="4">G16+G24</f>
        <v>-8857.7900000000373</v>
      </c>
      <c r="H25" s="10">
        <f t="shared" si="4"/>
        <v>0</v>
      </c>
      <c r="I25" s="10">
        <f t="shared" si="4"/>
        <v>0</v>
      </c>
      <c r="J25" s="10">
        <f t="shared" si="4"/>
        <v>0</v>
      </c>
    </row>
    <row r="26" spans="1:10" s="2" customFormat="1" ht="18.75" x14ac:dyDescent="0.25">
      <c r="A26" s="17"/>
      <c r="B26" s="15"/>
      <c r="C26" s="15"/>
      <c r="D26" s="15"/>
      <c r="E26" s="15"/>
      <c r="F26" s="15"/>
      <c r="G26" s="15"/>
      <c r="H26" s="16"/>
      <c r="I26" s="16"/>
      <c r="J26" s="16"/>
    </row>
    <row r="27" spans="1:10" s="2" customFormat="1" ht="18" customHeight="1" x14ac:dyDescent="0.25">
      <c r="A27" s="136" t="s">
        <v>15</v>
      </c>
      <c r="B27" s="138"/>
      <c r="C27" s="138"/>
      <c r="D27" s="138"/>
      <c r="E27" s="138"/>
      <c r="F27" s="138"/>
      <c r="G27" s="138"/>
      <c r="H27" s="138"/>
      <c r="I27" s="138"/>
      <c r="J27" s="138"/>
    </row>
    <row r="28" spans="1:10" s="2" customFormat="1" ht="18" customHeight="1" x14ac:dyDescent="0.25">
      <c r="A28" s="29"/>
      <c r="B28" s="30"/>
      <c r="C28" s="30"/>
      <c r="D28" s="30"/>
      <c r="E28" s="30"/>
      <c r="F28" s="30"/>
      <c r="G28" s="30"/>
      <c r="H28" s="30"/>
      <c r="I28" s="30"/>
      <c r="J28" s="30"/>
    </row>
    <row r="29" spans="1:10" s="2" customFormat="1" ht="25.5" x14ac:dyDescent="0.25">
      <c r="A29" s="121" t="s">
        <v>21</v>
      </c>
      <c r="B29" s="122"/>
      <c r="C29" s="122"/>
      <c r="D29" s="122"/>
      <c r="E29" s="123"/>
      <c r="F29" s="70" t="s">
        <v>60</v>
      </c>
      <c r="G29" s="70" t="s">
        <v>61</v>
      </c>
      <c r="H29" s="71" t="s">
        <v>62</v>
      </c>
      <c r="I29" s="71" t="s">
        <v>63</v>
      </c>
      <c r="J29" s="71" t="s">
        <v>64</v>
      </c>
    </row>
    <row r="30" spans="1:10" s="33" customFormat="1" ht="12" customHeight="1" x14ac:dyDescent="0.25">
      <c r="A30" s="131">
        <v>1</v>
      </c>
      <c r="B30" s="131"/>
      <c r="C30" s="131"/>
      <c r="D30" s="131"/>
      <c r="E30" s="131"/>
      <c r="F30" s="72">
        <v>2</v>
      </c>
      <c r="G30" s="72">
        <v>3</v>
      </c>
      <c r="H30" s="73">
        <v>4</v>
      </c>
      <c r="I30" s="73">
        <v>5</v>
      </c>
      <c r="J30" s="73">
        <v>6</v>
      </c>
    </row>
    <row r="31" spans="1:10" s="2" customFormat="1" ht="15" customHeight="1" x14ac:dyDescent="0.25">
      <c r="A31" s="124" t="s">
        <v>16</v>
      </c>
      <c r="B31" s="125"/>
      <c r="C31" s="125"/>
      <c r="D31" s="125"/>
      <c r="E31" s="126"/>
      <c r="F31" s="18">
        <v>8488.31</v>
      </c>
      <c r="G31" s="18">
        <v>0</v>
      </c>
      <c r="H31" s="18">
        <v>0</v>
      </c>
      <c r="I31" s="18">
        <v>0</v>
      </c>
      <c r="J31" s="19">
        <v>0</v>
      </c>
    </row>
    <row r="32" spans="1:10" s="2" customFormat="1" ht="15" customHeight="1" x14ac:dyDescent="0.25">
      <c r="A32" s="129" t="s">
        <v>17</v>
      </c>
      <c r="B32" s="130"/>
      <c r="C32" s="130"/>
      <c r="D32" s="130"/>
      <c r="E32" s="130"/>
      <c r="F32" s="20">
        <f>F25+F31</f>
        <v>8858.2899999999809</v>
      </c>
      <c r="G32" s="20">
        <f t="shared" ref="G32:J32" si="5">G25+G31</f>
        <v>-8857.7900000000373</v>
      </c>
      <c r="H32" s="20">
        <f t="shared" si="5"/>
        <v>0</v>
      </c>
      <c r="I32" s="20">
        <f t="shared" si="5"/>
        <v>0</v>
      </c>
      <c r="J32" s="21">
        <f t="shared" si="5"/>
        <v>0</v>
      </c>
    </row>
    <row r="33" spans="1:10" s="2" customFormat="1" ht="45" customHeight="1" x14ac:dyDescent="0.25">
      <c r="A33" s="132" t="s">
        <v>18</v>
      </c>
      <c r="B33" s="133"/>
      <c r="C33" s="133"/>
      <c r="D33" s="133"/>
      <c r="E33" s="134"/>
      <c r="F33" s="20">
        <f>F16+F24+F31-F32</f>
        <v>0</v>
      </c>
      <c r="G33" s="20">
        <f t="shared" ref="G33:J33" si="6">G16+G24+G31-G32</f>
        <v>0</v>
      </c>
      <c r="H33" s="20">
        <f t="shared" si="6"/>
        <v>0</v>
      </c>
      <c r="I33" s="20">
        <f t="shared" si="6"/>
        <v>0</v>
      </c>
      <c r="J33" s="21">
        <f t="shared" si="6"/>
        <v>0</v>
      </c>
    </row>
    <row r="34" spans="1:10" s="2" customFormat="1" ht="18" customHeight="1" x14ac:dyDescent="0.25">
      <c r="A34" s="28"/>
      <c r="B34" s="22"/>
      <c r="C34" s="22"/>
      <c r="D34" s="22"/>
      <c r="E34" s="22"/>
      <c r="F34" s="22"/>
      <c r="G34" s="22"/>
      <c r="H34" s="22"/>
      <c r="I34" s="22"/>
      <c r="J34" s="22"/>
    </row>
    <row r="35" spans="1:10" s="2" customFormat="1" ht="18" customHeight="1" x14ac:dyDescent="0.25">
      <c r="A35" s="135" t="s">
        <v>19</v>
      </c>
      <c r="B35" s="135"/>
      <c r="C35" s="135"/>
      <c r="D35" s="135"/>
      <c r="E35" s="135"/>
      <c r="F35" s="135"/>
      <c r="G35" s="135"/>
      <c r="H35" s="135"/>
      <c r="I35" s="135"/>
      <c r="J35" s="135"/>
    </row>
    <row r="36" spans="1:10" s="2" customFormat="1" ht="18.75" x14ac:dyDescent="0.25">
      <c r="A36" s="23"/>
      <c r="B36" s="24"/>
      <c r="C36" s="24"/>
      <c r="D36" s="24"/>
      <c r="E36" s="24"/>
      <c r="F36" s="24"/>
      <c r="G36" s="24"/>
      <c r="H36" s="25"/>
      <c r="I36" s="25"/>
      <c r="J36" s="25"/>
    </row>
    <row r="37" spans="1:10" s="2" customFormat="1" ht="25.5" x14ac:dyDescent="0.25">
      <c r="A37" s="121" t="s">
        <v>21</v>
      </c>
      <c r="B37" s="122"/>
      <c r="C37" s="122"/>
      <c r="D37" s="122"/>
      <c r="E37" s="123"/>
      <c r="F37" s="70" t="s">
        <v>60</v>
      </c>
      <c r="G37" s="70" t="s">
        <v>61</v>
      </c>
      <c r="H37" s="71" t="s">
        <v>62</v>
      </c>
      <c r="I37" s="71" t="s">
        <v>63</v>
      </c>
      <c r="J37" s="71" t="s">
        <v>64</v>
      </c>
    </row>
    <row r="38" spans="1:10" s="33" customFormat="1" ht="12" customHeight="1" x14ac:dyDescent="0.25">
      <c r="A38" s="131">
        <v>1</v>
      </c>
      <c r="B38" s="131"/>
      <c r="C38" s="131"/>
      <c r="D38" s="131"/>
      <c r="E38" s="131"/>
      <c r="F38" s="72">
        <v>2</v>
      </c>
      <c r="G38" s="72">
        <v>3</v>
      </c>
      <c r="H38" s="73">
        <v>4</v>
      </c>
      <c r="I38" s="73">
        <v>5</v>
      </c>
      <c r="J38" s="73">
        <v>6</v>
      </c>
    </row>
    <row r="39" spans="1:10" s="2" customFormat="1" x14ac:dyDescent="0.25">
      <c r="A39" s="124" t="s">
        <v>16</v>
      </c>
      <c r="B39" s="125"/>
      <c r="C39" s="125"/>
      <c r="D39" s="125"/>
      <c r="E39" s="126"/>
      <c r="F39" s="18">
        <v>0</v>
      </c>
      <c r="G39" s="18">
        <f>F42</f>
        <v>0</v>
      </c>
      <c r="H39" s="18">
        <f>G42</f>
        <v>0</v>
      </c>
      <c r="I39" s="18">
        <f>H42</f>
        <v>0</v>
      </c>
      <c r="J39" s="19">
        <f>I42</f>
        <v>0</v>
      </c>
    </row>
    <row r="40" spans="1:10" s="2" customFormat="1" ht="28.5" customHeight="1" x14ac:dyDescent="0.25">
      <c r="A40" s="124" t="s">
        <v>20</v>
      </c>
      <c r="B40" s="125"/>
      <c r="C40" s="125"/>
      <c r="D40" s="125"/>
      <c r="E40" s="126"/>
      <c r="F40" s="18">
        <v>0</v>
      </c>
      <c r="G40" s="18">
        <v>8858.2900000000009</v>
      </c>
      <c r="H40" s="18">
        <v>0</v>
      </c>
      <c r="I40" s="18">
        <v>0</v>
      </c>
      <c r="J40" s="19">
        <v>0</v>
      </c>
    </row>
    <row r="41" spans="1:10" s="2" customFormat="1" ht="25.5" customHeight="1" x14ac:dyDescent="0.25">
      <c r="A41" s="124" t="s">
        <v>58</v>
      </c>
      <c r="B41" s="127"/>
      <c r="C41" s="127"/>
      <c r="D41" s="127"/>
      <c r="E41" s="128"/>
      <c r="F41" s="18">
        <v>0</v>
      </c>
      <c r="G41" s="18">
        <v>8858.2900000000009</v>
      </c>
      <c r="H41" s="18">
        <v>0</v>
      </c>
      <c r="I41" s="18">
        <v>0</v>
      </c>
      <c r="J41" s="19">
        <v>0</v>
      </c>
    </row>
    <row r="42" spans="1:10" s="2" customFormat="1" ht="15" customHeight="1" x14ac:dyDescent="0.25">
      <c r="A42" s="129" t="s">
        <v>17</v>
      </c>
      <c r="B42" s="130"/>
      <c r="C42" s="130"/>
      <c r="D42" s="130"/>
      <c r="E42" s="130"/>
      <c r="F42" s="26">
        <f>F39-F40+F41</f>
        <v>0</v>
      </c>
      <c r="G42" s="26">
        <f t="shared" ref="G42:J42" si="7">G39-G40+G41</f>
        <v>0</v>
      </c>
      <c r="H42" s="26">
        <f t="shared" si="7"/>
        <v>0</v>
      </c>
      <c r="I42" s="26">
        <f t="shared" si="7"/>
        <v>0</v>
      </c>
      <c r="J42" s="27">
        <f t="shared" si="7"/>
        <v>0</v>
      </c>
    </row>
    <row r="43" spans="1:10" ht="9" customHeight="1" x14ac:dyDescent="0.25"/>
  </sheetData>
  <mergeCells count="31">
    <mergeCell ref="A18:J18"/>
    <mergeCell ref="A9:E9"/>
    <mergeCell ref="A29:E29"/>
    <mergeCell ref="A31:E31"/>
    <mergeCell ref="A22:E22"/>
    <mergeCell ref="A23:E23"/>
    <mergeCell ref="A24:E24"/>
    <mergeCell ref="A25:E25"/>
    <mergeCell ref="A11:E11"/>
    <mergeCell ref="A12:E12"/>
    <mergeCell ref="A14:E14"/>
    <mergeCell ref="A15:E15"/>
    <mergeCell ref="A16:E16"/>
    <mergeCell ref="A20:E20"/>
    <mergeCell ref="A27:J27"/>
    <mergeCell ref="A2:J2"/>
    <mergeCell ref="A4:J4"/>
    <mergeCell ref="A6:J6"/>
    <mergeCell ref="A8:E8"/>
    <mergeCell ref="A10:E10"/>
    <mergeCell ref="A32:E32"/>
    <mergeCell ref="A33:E33"/>
    <mergeCell ref="A35:J35"/>
    <mergeCell ref="A21:E21"/>
    <mergeCell ref="A30:E30"/>
    <mergeCell ref="A37:E37"/>
    <mergeCell ref="A39:E39"/>
    <mergeCell ref="A40:E40"/>
    <mergeCell ref="A41:E41"/>
    <mergeCell ref="A42:E42"/>
    <mergeCell ref="A38:E3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2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9"/>
  <sheetViews>
    <sheetView topLeftCell="A49" zoomScaleNormal="100" workbookViewId="0">
      <selection activeCell="G11" sqref="G11"/>
    </sheetView>
  </sheetViews>
  <sheetFormatPr defaultColWidth="8.85546875" defaultRowHeight="15" x14ac:dyDescent="0.25"/>
  <cols>
    <col min="1" max="1" width="7.85546875" style="33" bestFit="1" customWidth="1"/>
    <col min="2" max="2" width="44.7109375" style="33" customWidth="1"/>
    <col min="3" max="4" width="19.5703125" style="33" customWidth="1"/>
    <col min="5" max="8" width="19.42578125" style="33" customWidth="1"/>
    <col min="9" max="10" width="25.28515625" style="33" customWidth="1"/>
    <col min="11" max="16384" width="8.85546875" style="33"/>
  </cols>
  <sheetData>
    <row r="1" spans="1:10" ht="18.75" x14ac:dyDescent="0.25">
      <c r="A1" s="61"/>
      <c r="B1" s="32"/>
      <c r="C1" s="32"/>
      <c r="D1" s="32"/>
      <c r="E1" s="32"/>
      <c r="F1" s="32"/>
      <c r="G1" s="32"/>
      <c r="H1" s="32"/>
      <c r="I1" s="32"/>
      <c r="J1" s="32"/>
    </row>
    <row r="2" spans="1:10" ht="15.6" customHeight="1" x14ac:dyDescent="0.25">
      <c r="A2" s="148" t="s">
        <v>22</v>
      </c>
      <c r="B2" s="148"/>
      <c r="C2" s="148"/>
      <c r="D2" s="148"/>
      <c r="E2" s="148"/>
      <c r="F2" s="148"/>
      <c r="G2" s="148"/>
      <c r="H2" s="57"/>
      <c r="I2" s="35"/>
      <c r="J2" s="35"/>
    </row>
    <row r="3" spans="1:10" ht="18.75" x14ac:dyDescent="0.25">
      <c r="A3" s="32"/>
      <c r="B3" s="32"/>
      <c r="C3" s="32"/>
      <c r="D3" s="32"/>
      <c r="E3" s="32"/>
      <c r="F3" s="32"/>
      <c r="G3" s="32"/>
      <c r="H3" s="32"/>
      <c r="I3" s="34"/>
      <c r="J3" s="34"/>
    </row>
    <row r="4" spans="1:10" ht="15.6" customHeight="1" x14ac:dyDescent="0.25">
      <c r="A4" s="148" t="s">
        <v>23</v>
      </c>
      <c r="B4" s="148"/>
      <c r="C4" s="148"/>
      <c r="D4" s="148"/>
      <c r="E4" s="148"/>
      <c r="F4" s="148"/>
      <c r="G4" s="148"/>
      <c r="H4" s="57"/>
      <c r="I4" s="36"/>
      <c r="J4" s="36"/>
    </row>
    <row r="5" spans="1:10" ht="18.75" x14ac:dyDescent="0.25">
      <c r="A5" s="32"/>
      <c r="B5" s="32"/>
      <c r="C5" s="32"/>
      <c r="D5" s="32"/>
      <c r="E5" s="32"/>
      <c r="F5" s="32"/>
      <c r="G5" s="32"/>
      <c r="H5" s="32"/>
      <c r="I5" s="34"/>
      <c r="J5" s="34"/>
    </row>
    <row r="6" spans="1:10" ht="25.5" x14ac:dyDescent="0.25">
      <c r="A6" s="37" t="s">
        <v>39</v>
      </c>
      <c r="B6" s="38" t="s">
        <v>21</v>
      </c>
      <c r="C6" s="39" t="s">
        <v>60</v>
      </c>
      <c r="D6" s="39" t="s">
        <v>61</v>
      </c>
      <c r="E6" s="37" t="s">
        <v>62</v>
      </c>
      <c r="F6" s="37" t="s">
        <v>63</v>
      </c>
      <c r="G6" s="37" t="s">
        <v>64</v>
      </c>
    </row>
    <row r="7" spans="1:10" s="41" customFormat="1" ht="11.25" x14ac:dyDescent="0.2">
      <c r="A7" s="40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0">
        <v>7</v>
      </c>
    </row>
    <row r="8" spans="1:10" x14ac:dyDescent="0.25">
      <c r="A8" s="42"/>
      <c r="B8" s="42" t="s">
        <v>24</v>
      </c>
      <c r="C8" s="75">
        <f>SUM(C9+C15)</f>
        <v>620827.38</v>
      </c>
      <c r="D8" s="75">
        <f>SUM(D9+D15)</f>
        <v>802018.21</v>
      </c>
      <c r="E8" s="75">
        <f>SUM(E9+E15)</f>
        <v>939474</v>
      </c>
      <c r="F8" s="75">
        <f>SUM(F9+F15)</f>
        <v>967827</v>
      </c>
      <c r="G8" s="75">
        <f>SUM(G9+G15)</f>
        <v>987036</v>
      </c>
    </row>
    <row r="9" spans="1:10" x14ac:dyDescent="0.25">
      <c r="A9" s="42">
        <v>6</v>
      </c>
      <c r="B9" s="42" t="s">
        <v>25</v>
      </c>
      <c r="C9" s="75">
        <f>SUM(C10:C14)</f>
        <v>620827.38</v>
      </c>
      <c r="D9" s="75">
        <f>SUM(D10:D14)</f>
        <v>802018.21</v>
      </c>
      <c r="E9" s="75">
        <f>SUM(E10:E14)</f>
        <v>939474</v>
      </c>
      <c r="F9" s="75">
        <f>SUM(F10:F14)</f>
        <v>967827</v>
      </c>
      <c r="G9" s="75">
        <f>SUM(G10:G14)</f>
        <v>987036</v>
      </c>
    </row>
    <row r="10" spans="1:10" ht="25.5" x14ac:dyDescent="0.25">
      <c r="A10" s="55">
        <v>63</v>
      </c>
      <c r="B10" s="44" t="s">
        <v>26</v>
      </c>
      <c r="C10" s="76">
        <v>81506.37</v>
      </c>
      <c r="D10" s="76">
        <v>106289</v>
      </c>
      <c r="E10" s="76">
        <v>136785</v>
      </c>
      <c r="F10" s="76">
        <v>140218</v>
      </c>
      <c r="G10" s="76">
        <v>143056</v>
      </c>
    </row>
    <row r="11" spans="1:10" x14ac:dyDescent="0.25">
      <c r="A11" s="55">
        <v>64</v>
      </c>
      <c r="B11" s="44" t="s">
        <v>65</v>
      </c>
      <c r="C11" s="77">
        <v>26.47</v>
      </c>
      <c r="D11" s="76">
        <v>53</v>
      </c>
      <c r="E11" s="76">
        <v>53</v>
      </c>
      <c r="F11" s="76">
        <v>53</v>
      </c>
      <c r="G11" s="76">
        <v>53</v>
      </c>
    </row>
    <row r="12" spans="1:10" ht="25.5" x14ac:dyDescent="0.25">
      <c r="A12" s="55">
        <v>65</v>
      </c>
      <c r="B12" s="44" t="s">
        <v>66</v>
      </c>
      <c r="C12" s="76">
        <v>76925.08</v>
      </c>
      <c r="D12" s="76">
        <v>114141</v>
      </c>
      <c r="E12" s="76">
        <v>114141</v>
      </c>
      <c r="F12" s="76">
        <v>114142</v>
      </c>
      <c r="G12" s="76">
        <v>114142</v>
      </c>
    </row>
    <row r="13" spans="1:10" ht="25.5" x14ac:dyDescent="0.25">
      <c r="A13" s="56">
        <v>66</v>
      </c>
      <c r="B13" s="44" t="s">
        <v>27</v>
      </c>
      <c r="C13" s="76">
        <v>4703.03</v>
      </c>
      <c r="D13" s="76">
        <v>3200</v>
      </c>
      <c r="E13" s="76">
        <v>3451</v>
      </c>
      <c r="F13" s="76">
        <v>3451</v>
      </c>
      <c r="G13" s="76">
        <v>3451</v>
      </c>
    </row>
    <row r="14" spans="1:10" x14ac:dyDescent="0.25">
      <c r="A14" s="56">
        <v>67</v>
      </c>
      <c r="B14" s="44" t="s">
        <v>67</v>
      </c>
      <c r="C14" s="76">
        <v>457666.43</v>
      </c>
      <c r="D14" s="76">
        <v>578335.21</v>
      </c>
      <c r="E14" s="76">
        <v>685044</v>
      </c>
      <c r="F14" s="76">
        <v>709963</v>
      </c>
      <c r="G14" s="76">
        <v>726334</v>
      </c>
    </row>
    <row r="15" spans="1:10" x14ac:dyDescent="0.25">
      <c r="A15" s="46">
        <v>7</v>
      </c>
      <c r="B15" s="42" t="s">
        <v>28</v>
      </c>
      <c r="C15" s="77">
        <f>SUM(C16)</f>
        <v>0</v>
      </c>
      <c r="D15" s="77">
        <f>SUM(D16)</f>
        <v>0</v>
      </c>
      <c r="E15" s="77">
        <f>SUM(E16)</f>
        <v>0</v>
      </c>
      <c r="F15" s="77">
        <f>SUM(F16)</f>
        <v>0</v>
      </c>
      <c r="G15" s="77">
        <f>SUM(G16)</f>
        <v>0</v>
      </c>
    </row>
    <row r="16" spans="1:10" x14ac:dyDescent="0.25">
      <c r="A16" s="56">
        <v>72</v>
      </c>
      <c r="B16" s="47" t="s">
        <v>29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</row>
    <row r="17" spans="1:8" x14ac:dyDescent="0.25">
      <c r="A17" s="56"/>
      <c r="B17" s="48"/>
      <c r="C17" s="48"/>
      <c r="D17" s="48"/>
      <c r="E17" s="43"/>
      <c r="F17" s="43"/>
      <c r="G17" s="43"/>
    </row>
    <row r="19" spans="1:8" ht="25.5" x14ac:dyDescent="0.25">
      <c r="A19" s="37" t="s">
        <v>39</v>
      </c>
      <c r="B19" s="38" t="s">
        <v>21</v>
      </c>
      <c r="C19" s="39" t="s">
        <v>60</v>
      </c>
      <c r="D19" s="39" t="s">
        <v>61</v>
      </c>
      <c r="E19" s="37" t="s">
        <v>62</v>
      </c>
      <c r="F19" s="37" t="s">
        <v>63</v>
      </c>
      <c r="G19" s="37" t="s">
        <v>64</v>
      </c>
    </row>
    <row r="20" spans="1:8" s="41" customFormat="1" ht="11.25" x14ac:dyDescent="0.2">
      <c r="A20" s="40">
        <v>1</v>
      </c>
      <c r="B20" s="40">
        <v>2</v>
      </c>
      <c r="C20" s="40">
        <v>3</v>
      </c>
      <c r="D20" s="40">
        <v>4</v>
      </c>
      <c r="E20" s="40">
        <v>5</v>
      </c>
      <c r="F20" s="40">
        <v>6</v>
      </c>
      <c r="G20" s="40">
        <v>7</v>
      </c>
    </row>
    <row r="21" spans="1:8" x14ac:dyDescent="0.25">
      <c r="A21" s="42"/>
      <c r="B21" s="42" t="s">
        <v>30</v>
      </c>
      <c r="C21" s="75">
        <f>SUM(C22+C26)</f>
        <v>620457.4</v>
      </c>
      <c r="D21" s="75">
        <f>SUM(D22+D26)</f>
        <v>810876.5</v>
      </c>
      <c r="E21" s="75">
        <f>SUM(E22+E26)</f>
        <v>939474</v>
      </c>
      <c r="F21" s="75">
        <f>SUM(F22+F26)</f>
        <v>967827</v>
      </c>
      <c r="G21" s="75">
        <f>SUM(G22+G26)</f>
        <v>987036</v>
      </c>
    </row>
    <row r="22" spans="1:8" x14ac:dyDescent="0.25">
      <c r="A22" s="42">
        <v>3</v>
      </c>
      <c r="B22" s="42" t="s">
        <v>31</v>
      </c>
      <c r="C22" s="75">
        <f>SUM(C23:C25)</f>
        <v>611337.09</v>
      </c>
      <c r="D22" s="75">
        <f>SUM(D23:D25)</f>
        <v>798447.5</v>
      </c>
      <c r="E22" s="75">
        <f>SUM(E23:E25)</f>
        <v>924945</v>
      </c>
      <c r="F22" s="75">
        <f>SUM(F23:F25)</f>
        <v>951907</v>
      </c>
      <c r="G22" s="75">
        <f>SUM(G23:G25)</f>
        <v>973952</v>
      </c>
    </row>
    <row r="23" spans="1:8" x14ac:dyDescent="0.25">
      <c r="A23" s="55">
        <v>31</v>
      </c>
      <c r="B23" s="44" t="s">
        <v>32</v>
      </c>
      <c r="C23" s="76">
        <v>473887.6</v>
      </c>
      <c r="D23" s="76">
        <v>599583.21</v>
      </c>
      <c r="E23" s="76">
        <v>731681</v>
      </c>
      <c r="F23" s="76">
        <v>761419</v>
      </c>
      <c r="G23" s="76">
        <v>780000</v>
      </c>
    </row>
    <row r="24" spans="1:8" x14ac:dyDescent="0.25">
      <c r="A24" s="56">
        <v>32</v>
      </c>
      <c r="B24" s="45" t="s">
        <v>33</v>
      </c>
      <c r="C24" s="79">
        <v>136869.89000000001</v>
      </c>
      <c r="D24" s="79">
        <v>198200.29</v>
      </c>
      <c r="E24" s="79">
        <v>192600</v>
      </c>
      <c r="F24" s="79">
        <v>189779</v>
      </c>
      <c r="G24" s="79">
        <v>193156</v>
      </c>
    </row>
    <row r="25" spans="1:8" x14ac:dyDescent="0.25">
      <c r="A25" s="56">
        <v>34</v>
      </c>
      <c r="B25" s="49" t="s">
        <v>68</v>
      </c>
      <c r="C25" s="80">
        <v>579.6</v>
      </c>
      <c r="D25" s="80">
        <v>664</v>
      </c>
      <c r="E25" s="80">
        <v>664</v>
      </c>
      <c r="F25" s="80">
        <v>709</v>
      </c>
      <c r="G25" s="80">
        <v>796</v>
      </c>
    </row>
    <row r="26" spans="1:8" x14ac:dyDescent="0.25">
      <c r="A26" s="50">
        <v>4</v>
      </c>
      <c r="B26" s="51" t="s">
        <v>34</v>
      </c>
      <c r="C26" s="75">
        <f>SUM(C27:C28)</f>
        <v>9120.31</v>
      </c>
      <c r="D26" s="75">
        <f>SUM(D27:D28)</f>
        <v>12429</v>
      </c>
      <c r="E26" s="75">
        <f>SUM(E27:E28)</f>
        <v>14529</v>
      </c>
      <c r="F26" s="75">
        <f>SUM(F27:F28)</f>
        <v>15920</v>
      </c>
      <c r="G26" s="75">
        <f>SUM(G27:G28)</f>
        <v>13084</v>
      </c>
    </row>
    <row r="27" spans="1:8" x14ac:dyDescent="0.25">
      <c r="A27" s="55">
        <v>41</v>
      </c>
      <c r="B27" s="52" t="s">
        <v>35</v>
      </c>
      <c r="C27" s="77">
        <v>0</v>
      </c>
      <c r="D27" s="77"/>
      <c r="E27" s="77"/>
      <c r="F27" s="77"/>
      <c r="G27" s="77"/>
    </row>
    <row r="28" spans="1:8" x14ac:dyDescent="0.25">
      <c r="A28" s="55">
        <v>42</v>
      </c>
      <c r="B28" s="52" t="s">
        <v>35</v>
      </c>
      <c r="C28" s="80">
        <v>9120.31</v>
      </c>
      <c r="D28" s="80">
        <v>12429</v>
      </c>
      <c r="E28" s="80">
        <v>14529</v>
      </c>
      <c r="F28" s="80">
        <v>15920</v>
      </c>
      <c r="G28" s="80">
        <v>13084</v>
      </c>
    </row>
    <row r="31" spans="1:8" ht="15.6" customHeight="1" x14ac:dyDescent="0.25">
      <c r="A31" s="148" t="s">
        <v>36</v>
      </c>
      <c r="B31" s="148"/>
      <c r="C31" s="148"/>
      <c r="D31" s="148"/>
      <c r="E31" s="148"/>
      <c r="F31" s="148"/>
      <c r="G31" s="148"/>
    </row>
    <row r="32" spans="1:8" ht="18.75" x14ac:dyDescent="0.25">
      <c r="A32" s="32"/>
      <c r="B32" s="32"/>
      <c r="C32" s="32"/>
      <c r="D32" s="32"/>
      <c r="E32" s="32"/>
      <c r="F32" s="32"/>
      <c r="G32" s="32"/>
      <c r="H32" s="32"/>
    </row>
    <row r="33" spans="1:7" ht="25.5" x14ac:dyDescent="0.25">
      <c r="A33" s="37" t="s">
        <v>39</v>
      </c>
      <c r="B33" s="38" t="s">
        <v>21</v>
      </c>
      <c r="C33" s="39" t="s">
        <v>60</v>
      </c>
      <c r="D33" s="39" t="s">
        <v>61</v>
      </c>
      <c r="E33" s="37" t="s">
        <v>62</v>
      </c>
      <c r="F33" s="37" t="s">
        <v>63</v>
      </c>
      <c r="G33" s="37" t="s">
        <v>64</v>
      </c>
    </row>
    <row r="34" spans="1:7" s="41" customFormat="1" ht="11.25" x14ac:dyDescent="0.2">
      <c r="A34" s="40">
        <v>1</v>
      </c>
      <c r="B34" s="40">
        <v>2</v>
      </c>
      <c r="C34" s="40">
        <v>3</v>
      </c>
      <c r="D34" s="40">
        <v>4</v>
      </c>
      <c r="E34" s="40">
        <v>5</v>
      </c>
      <c r="F34" s="40">
        <v>6</v>
      </c>
      <c r="G34" s="40">
        <v>7</v>
      </c>
    </row>
    <row r="35" spans="1:7" x14ac:dyDescent="0.25">
      <c r="A35" s="42"/>
      <c r="B35" s="42" t="s">
        <v>24</v>
      </c>
      <c r="C35" s="75">
        <f>SUM(C36+C39+C43+C46+C48)</f>
        <v>620827.38</v>
      </c>
      <c r="D35" s="75">
        <f>SUM(D36+D39+D41+D43+D46+D48)</f>
        <v>810876.5</v>
      </c>
      <c r="E35" s="75">
        <f>SUM(E36+E39+E41+E43+E46+E48)</f>
        <v>944783</v>
      </c>
      <c r="F35" s="75">
        <f>SUM(F36+F39+F41+F43+F46+F48)</f>
        <v>967827</v>
      </c>
      <c r="G35" s="75">
        <f>SUM(G36+G39+G41+G43+G46+G48)</f>
        <v>987036</v>
      </c>
    </row>
    <row r="36" spans="1:7" x14ac:dyDescent="0.25">
      <c r="A36" s="42">
        <v>1</v>
      </c>
      <c r="B36" s="42" t="s">
        <v>40</v>
      </c>
      <c r="C36" s="75">
        <f>SUM(C37:C38)</f>
        <v>457666.43</v>
      </c>
      <c r="D36" s="75">
        <f>SUM(D37:D38)</f>
        <v>578335.21</v>
      </c>
      <c r="E36" s="75">
        <f>SUM(E37:E38)</f>
        <v>690353</v>
      </c>
      <c r="F36" s="75">
        <f>SUM(F37:F38)</f>
        <v>709963</v>
      </c>
      <c r="G36" s="75">
        <f>SUM(G37:G38)</f>
        <v>726334</v>
      </c>
    </row>
    <row r="37" spans="1:7" x14ac:dyDescent="0.25">
      <c r="A37" s="55">
        <v>111</v>
      </c>
      <c r="B37" s="44" t="s">
        <v>40</v>
      </c>
      <c r="C37" s="76">
        <v>453110.11</v>
      </c>
      <c r="D37" s="76">
        <v>572495.21</v>
      </c>
      <c r="E37" s="76">
        <v>685044</v>
      </c>
      <c r="F37" s="76">
        <v>709963</v>
      </c>
      <c r="G37" s="76">
        <v>726334</v>
      </c>
    </row>
    <row r="38" spans="1:7" x14ac:dyDescent="0.25">
      <c r="A38" s="56">
        <v>112</v>
      </c>
      <c r="B38" s="44" t="s">
        <v>69</v>
      </c>
      <c r="C38" s="76">
        <v>4556.32</v>
      </c>
      <c r="D38" s="76">
        <v>5840</v>
      </c>
      <c r="E38" s="76">
        <v>5309</v>
      </c>
      <c r="F38" s="76">
        <v>0</v>
      </c>
      <c r="G38" s="76">
        <v>0</v>
      </c>
    </row>
    <row r="39" spans="1:7" x14ac:dyDescent="0.25">
      <c r="A39" s="46">
        <v>3</v>
      </c>
      <c r="B39" s="42" t="s">
        <v>54</v>
      </c>
      <c r="C39" s="75">
        <f>SUM(C40)</f>
        <v>76951.55</v>
      </c>
      <c r="D39" s="75">
        <f>SUM(D40)</f>
        <v>1380</v>
      </c>
      <c r="E39" s="75">
        <f>SUM(E40)</f>
        <v>1380</v>
      </c>
      <c r="F39" s="75">
        <f>SUM(F40)</f>
        <v>1381</v>
      </c>
      <c r="G39" s="75">
        <f>SUM(G40)</f>
        <v>1381</v>
      </c>
    </row>
    <row r="40" spans="1:7" x14ac:dyDescent="0.25">
      <c r="A40" s="56">
        <v>311</v>
      </c>
      <c r="B40" s="47" t="s">
        <v>41</v>
      </c>
      <c r="C40" s="86">
        <v>76951.55</v>
      </c>
      <c r="D40" s="86">
        <v>1380</v>
      </c>
      <c r="E40" s="86">
        <v>1380</v>
      </c>
      <c r="F40" s="86">
        <v>1381</v>
      </c>
      <c r="G40" s="86">
        <v>1381</v>
      </c>
    </row>
    <row r="41" spans="1:7" x14ac:dyDescent="0.25">
      <c r="A41" s="46">
        <v>4</v>
      </c>
      <c r="B41" s="42" t="s">
        <v>55</v>
      </c>
      <c r="C41" s="77">
        <f>SUM(C42)</f>
        <v>0</v>
      </c>
      <c r="D41" s="75">
        <f>SUM(D42)</f>
        <v>112814</v>
      </c>
      <c r="E41" s="75">
        <f>SUM(E42)</f>
        <v>112814</v>
      </c>
      <c r="F41" s="75">
        <f>SUM(F42)</f>
        <v>112814</v>
      </c>
      <c r="G41" s="75">
        <f>SUM(G42)</f>
        <v>112814</v>
      </c>
    </row>
    <row r="42" spans="1:7" x14ac:dyDescent="0.25">
      <c r="A42" s="56">
        <v>411</v>
      </c>
      <c r="B42" s="47" t="s">
        <v>55</v>
      </c>
      <c r="C42" s="78"/>
      <c r="D42" s="86">
        <v>112814</v>
      </c>
      <c r="E42" s="86">
        <v>112814</v>
      </c>
      <c r="F42" s="86">
        <v>112814</v>
      </c>
      <c r="G42" s="86">
        <v>112814</v>
      </c>
    </row>
    <row r="43" spans="1:7" x14ac:dyDescent="0.25">
      <c r="A43" s="46">
        <v>5</v>
      </c>
      <c r="B43" s="42" t="s">
        <v>70</v>
      </c>
      <c r="C43" s="85">
        <f>SUM(C44:C45)</f>
        <v>81506.37000000001</v>
      </c>
      <c r="D43" s="85">
        <f>SUM(D44:D45)</f>
        <v>106289</v>
      </c>
      <c r="E43" s="85">
        <f>SUM(E44:E45)</f>
        <v>136785</v>
      </c>
      <c r="F43" s="85">
        <f>SUM(F44:F45)</f>
        <v>140218</v>
      </c>
      <c r="G43" s="85">
        <f>SUM(G44:G45)</f>
        <v>143056</v>
      </c>
    </row>
    <row r="44" spans="1:7" x14ac:dyDescent="0.25">
      <c r="A44" s="56">
        <v>531</v>
      </c>
      <c r="B44" s="47" t="s">
        <v>71</v>
      </c>
      <c r="C44" s="86">
        <v>79561.710000000006</v>
      </c>
      <c r="D44" s="86">
        <v>101378</v>
      </c>
      <c r="E44" s="86">
        <v>131874</v>
      </c>
      <c r="F44" s="86">
        <v>135307</v>
      </c>
      <c r="G44" s="86">
        <v>138145</v>
      </c>
    </row>
    <row r="45" spans="1:7" x14ac:dyDescent="0.25">
      <c r="A45" s="56">
        <v>551</v>
      </c>
      <c r="B45" s="47" t="s">
        <v>72</v>
      </c>
      <c r="C45" s="86">
        <v>1944.66</v>
      </c>
      <c r="D45" s="86">
        <v>4911</v>
      </c>
      <c r="E45" s="86">
        <v>4911</v>
      </c>
      <c r="F45" s="86">
        <v>4911</v>
      </c>
      <c r="G45" s="86">
        <v>4911</v>
      </c>
    </row>
    <row r="46" spans="1:7" x14ac:dyDescent="0.25">
      <c r="A46" s="46">
        <v>6</v>
      </c>
      <c r="B46" s="42" t="s">
        <v>73</v>
      </c>
      <c r="C46" s="85">
        <f>SUM(C47)</f>
        <v>4703.03</v>
      </c>
      <c r="D46" s="85">
        <f>SUM(D47)</f>
        <v>3200</v>
      </c>
      <c r="E46" s="85">
        <f>SUM(E47)</f>
        <v>3451</v>
      </c>
      <c r="F46" s="85">
        <f>SUM(F47)</f>
        <v>3451</v>
      </c>
      <c r="G46" s="85">
        <f>SUM(G47)</f>
        <v>3451</v>
      </c>
    </row>
    <row r="47" spans="1:7" x14ac:dyDescent="0.25">
      <c r="A47" s="56">
        <v>611</v>
      </c>
      <c r="B47" s="47" t="s">
        <v>73</v>
      </c>
      <c r="C47" s="86">
        <v>4703.03</v>
      </c>
      <c r="D47" s="86">
        <v>3200</v>
      </c>
      <c r="E47" s="86">
        <v>3451</v>
      </c>
      <c r="F47" s="86">
        <v>3451</v>
      </c>
      <c r="G47" s="86">
        <v>3451</v>
      </c>
    </row>
    <row r="48" spans="1:7" x14ac:dyDescent="0.25">
      <c r="A48" s="46">
        <v>8</v>
      </c>
      <c r="B48" s="42" t="s">
        <v>74</v>
      </c>
      <c r="C48" s="78"/>
      <c r="D48" s="85">
        <f>SUM(D49)</f>
        <v>8858.2900000000009</v>
      </c>
      <c r="E48" s="85">
        <f>SUM(E49)</f>
        <v>0</v>
      </c>
      <c r="F48" s="85">
        <f>SUM(F49)</f>
        <v>0</v>
      </c>
      <c r="G48" s="85">
        <f>SUM(G49)</f>
        <v>0</v>
      </c>
    </row>
    <row r="49" spans="1:7" x14ac:dyDescent="0.25">
      <c r="A49" s="56">
        <v>821</v>
      </c>
      <c r="B49" s="47" t="s">
        <v>75</v>
      </c>
      <c r="C49" s="87"/>
      <c r="D49" s="90">
        <v>8858.2900000000009</v>
      </c>
      <c r="E49" s="90">
        <v>0</v>
      </c>
      <c r="F49" s="90">
        <v>0</v>
      </c>
      <c r="G49" s="90">
        <v>0</v>
      </c>
    </row>
    <row r="50" spans="1:7" x14ac:dyDescent="0.25">
      <c r="A50" s="81"/>
      <c r="B50" s="82"/>
      <c r="C50" s="83"/>
      <c r="D50" s="83"/>
      <c r="E50" s="84"/>
      <c r="F50" s="84"/>
      <c r="G50" s="84"/>
    </row>
    <row r="52" spans="1:7" ht="25.5" x14ac:dyDescent="0.25">
      <c r="A52" s="37" t="s">
        <v>39</v>
      </c>
      <c r="B52" s="38" t="s">
        <v>21</v>
      </c>
      <c r="C52" s="39" t="s">
        <v>60</v>
      </c>
      <c r="D52" s="39" t="s">
        <v>61</v>
      </c>
      <c r="E52" s="37" t="s">
        <v>62</v>
      </c>
      <c r="F52" s="37" t="s">
        <v>63</v>
      </c>
      <c r="G52" s="37" t="s">
        <v>64</v>
      </c>
    </row>
    <row r="53" spans="1:7" s="41" customFormat="1" ht="11.25" x14ac:dyDescent="0.2">
      <c r="A53" s="40">
        <v>1</v>
      </c>
      <c r="B53" s="40">
        <v>2</v>
      </c>
      <c r="C53" s="40">
        <v>3</v>
      </c>
      <c r="D53" s="40">
        <v>4</v>
      </c>
      <c r="E53" s="40">
        <v>5</v>
      </c>
      <c r="F53" s="40">
        <v>6</v>
      </c>
      <c r="G53" s="40">
        <v>7</v>
      </c>
    </row>
    <row r="54" spans="1:7" x14ac:dyDescent="0.25">
      <c r="A54" s="42"/>
      <c r="B54" s="42" t="s">
        <v>30</v>
      </c>
      <c r="C54" s="75">
        <f>SUM(C55+C58+C62+C65+C67)</f>
        <v>620457.4</v>
      </c>
      <c r="D54" s="75">
        <f>SUM(D55+D58+D60+D62+D65+D67)</f>
        <v>810876.5</v>
      </c>
      <c r="E54" s="75">
        <f>SUM(E55+E58+E60+E62+E65+E67)</f>
        <v>944783</v>
      </c>
      <c r="F54" s="75">
        <f>SUM(F55+F58+F60+F62+F65+F67)</f>
        <v>967827</v>
      </c>
      <c r="G54" s="75">
        <f>SUM(G55+G58+G60+G62+G65+G67)</f>
        <v>987036</v>
      </c>
    </row>
    <row r="55" spans="1:7" x14ac:dyDescent="0.25">
      <c r="A55" s="42">
        <v>1</v>
      </c>
      <c r="B55" s="42" t="s">
        <v>37</v>
      </c>
      <c r="C55" s="75">
        <f>SUM(C56:C57)</f>
        <v>457666.43</v>
      </c>
      <c r="D55" s="75">
        <f>SUM(D56:D57)</f>
        <v>578335.21</v>
      </c>
      <c r="E55" s="75">
        <f>SUM(E56:E57)</f>
        <v>690353</v>
      </c>
      <c r="F55" s="75">
        <f>SUM(F56:F57)</f>
        <v>709963</v>
      </c>
      <c r="G55" s="75">
        <f>SUM(G56:G57)</f>
        <v>726334</v>
      </c>
    </row>
    <row r="56" spans="1:7" x14ac:dyDescent="0.25">
      <c r="A56" s="55">
        <v>111</v>
      </c>
      <c r="B56" s="44" t="s">
        <v>38</v>
      </c>
      <c r="C56" s="76">
        <v>453110.11</v>
      </c>
      <c r="D56" s="76">
        <v>572495.21</v>
      </c>
      <c r="E56" s="76">
        <v>685044</v>
      </c>
      <c r="F56" s="76">
        <v>709963</v>
      </c>
      <c r="G56" s="76">
        <v>726334</v>
      </c>
    </row>
    <row r="57" spans="1:7" x14ac:dyDescent="0.25">
      <c r="A57" s="56">
        <v>112</v>
      </c>
      <c r="B57" s="44" t="s">
        <v>69</v>
      </c>
      <c r="C57" s="80">
        <v>4556.32</v>
      </c>
      <c r="D57" s="76">
        <v>5840</v>
      </c>
      <c r="E57" s="76">
        <v>5309</v>
      </c>
      <c r="F57" s="76">
        <v>0</v>
      </c>
      <c r="G57" s="76">
        <v>0</v>
      </c>
    </row>
    <row r="58" spans="1:7" x14ac:dyDescent="0.25">
      <c r="A58" s="46">
        <v>3</v>
      </c>
      <c r="B58" s="42" t="s">
        <v>54</v>
      </c>
      <c r="C58" s="75">
        <f>SUM(C59)</f>
        <v>78346.59</v>
      </c>
      <c r="D58" s="75">
        <f>SUM(D59)</f>
        <v>1380</v>
      </c>
      <c r="E58" s="75">
        <f>SUM(E59)</f>
        <v>1380</v>
      </c>
      <c r="F58" s="75">
        <f>SUM(F59)</f>
        <v>1381</v>
      </c>
      <c r="G58" s="75">
        <f>SUM(G59)</f>
        <v>1381</v>
      </c>
    </row>
    <row r="59" spans="1:7" x14ac:dyDescent="0.25">
      <c r="A59" s="56">
        <v>311</v>
      </c>
      <c r="B59" s="47" t="s">
        <v>41</v>
      </c>
      <c r="C59" s="86">
        <v>78346.59</v>
      </c>
      <c r="D59" s="86">
        <v>1380</v>
      </c>
      <c r="E59" s="86">
        <v>1380</v>
      </c>
      <c r="F59" s="86">
        <v>1381</v>
      </c>
      <c r="G59" s="86">
        <v>1381</v>
      </c>
    </row>
    <row r="60" spans="1:7" x14ac:dyDescent="0.25">
      <c r="A60" s="46">
        <v>4</v>
      </c>
      <c r="B60" s="42" t="s">
        <v>55</v>
      </c>
      <c r="C60" s="88">
        <f>SUM(C61)</f>
        <v>0</v>
      </c>
      <c r="D60" s="75">
        <f>SUM(D61)</f>
        <v>112814</v>
      </c>
      <c r="E60" s="75">
        <f>SUM(E61)</f>
        <v>112814</v>
      </c>
      <c r="F60" s="75">
        <f>SUM(F61)</f>
        <v>112814</v>
      </c>
      <c r="G60" s="75">
        <f>SUM(G61)</f>
        <v>112814</v>
      </c>
    </row>
    <row r="61" spans="1:7" x14ac:dyDescent="0.25">
      <c r="A61" s="56">
        <v>411</v>
      </c>
      <c r="B61" s="47" t="s">
        <v>53</v>
      </c>
      <c r="C61" s="78">
        <v>0</v>
      </c>
      <c r="D61" s="86">
        <v>112814</v>
      </c>
      <c r="E61" s="86">
        <v>112814</v>
      </c>
      <c r="F61" s="86">
        <v>112814</v>
      </c>
      <c r="G61" s="86">
        <v>112814</v>
      </c>
    </row>
    <row r="62" spans="1:7" x14ac:dyDescent="0.25">
      <c r="A62" s="46">
        <v>5</v>
      </c>
      <c r="B62" s="42" t="s">
        <v>70</v>
      </c>
      <c r="C62" s="85">
        <f>SUM(C63:C64)</f>
        <v>81506.37000000001</v>
      </c>
      <c r="D62" s="85">
        <f>SUM(D63:D64)</f>
        <v>106289</v>
      </c>
      <c r="E62" s="85">
        <f>SUM(E63:E64)</f>
        <v>136785</v>
      </c>
      <c r="F62" s="85">
        <f>SUM(F63:F64)</f>
        <v>140218</v>
      </c>
      <c r="G62" s="85">
        <f>SUM(G63:G64)</f>
        <v>143056</v>
      </c>
    </row>
    <row r="63" spans="1:7" x14ac:dyDescent="0.25">
      <c r="A63" s="56">
        <v>531</v>
      </c>
      <c r="B63" s="47" t="s">
        <v>71</v>
      </c>
      <c r="C63" s="86">
        <v>79561.710000000006</v>
      </c>
      <c r="D63" s="86">
        <v>101378</v>
      </c>
      <c r="E63" s="86">
        <v>131874</v>
      </c>
      <c r="F63" s="86">
        <v>135307</v>
      </c>
      <c r="G63" s="86">
        <v>138145</v>
      </c>
    </row>
    <row r="64" spans="1:7" x14ac:dyDescent="0.25">
      <c r="A64" s="56">
        <v>551</v>
      </c>
      <c r="B64" s="47" t="s">
        <v>72</v>
      </c>
      <c r="C64" s="86">
        <v>1944.66</v>
      </c>
      <c r="D64" s="86">
        <v>4911</v>
      </c>
      <c r="E64" s="86">
        <v>4911</v>
      </c>
      <c r="F64" s="86">
        <v>4911</v>
      </c>
      <c r="G64" s="86">
        <v>4911</v>
      </c>
    </row>
    <row r="65" spans="1:7" x14ac:dyDescent="0.25">
      <c r="A65" s="46">
        <v>6</v>
      </c>
      <c r="B65" s="42" t="s">
        <v>73</v>
      </c>
      <c r="C65" s="85">
        <f>SUM(C66)</f>
        <v>2938.01</v>
      </c>
      <c r="D65" s="85">
        <f>SUM(D66)</f>
        <v>3200</v>
      </c>
      <c r="E65" s="85">
        <f>SUM(E66)</f>
        <v>3451</v>
      </c>
      <c r="F65" s="85">
        <f>SUM(F66)</f>
        <v>3451</v>
      </c>
      <c r="G65" s="85">
        <f>SUM(G66)</f>
        <v>3451</v>
      </c>
    </row>
    <row r="66" spans="1:7" x14ac:dyDescent="0.25">
      <c r="A66" s="56">
        <v>611</v>
      </c>
      <c r="B66" s="47" t="s">
        <v>73</v>
      </c>
      <c r="C66" s="86">
        <v>2938.01</v>
      </c>
      <c r="D66" s="86">
        <v>3200</v>
      </c>
      <c r="E66" s="86">
        <v>3451</v>
      </c>
      <c r="F66" s="86">
        <v>3451</v>
      </c>
      <c r="G66" s="86">
        <v>3451</v>
      </c>
    </row>
    <row r="67" spans="1:7" x14ac:dyDescent="0.25">
      <c r="A67" s="46">
        <v>8</v>
      </c>
      <c r="B67" s="42" t="s">
        <v>74</v>
      </c>
      <c r="C67" s="89">
        <f>SUM(C68)</f>
        <v>0</v>
      </c>
      <c r="D67" s="85">
        <f>SUM(D68)</f>
        <v>8858.2900000000009</v>
      </c>
      <c r="E67" s="85">
        <f>SUM(E68)</f>
        <v>0</v>
      </c>
      <c r="F67" s="85">
        <f>SUM(F68)</f>
        <v>0</v>
      </c>
      <c r="G67" s="85">
        <f>SUM(G68)</f>
        <v>0</v>
      </c>
    </row>
    <row r="68" spans="1:7" x14ac:dyDescent="0.25">
      <c r="A68" s="56">
        <v>821</v>
      </c>
      <c r="B68" s="47" t="s">
        <v>75</v>
      </c>
      <c r="C68" s="87">
        <v>0</v>
      </c>
      <c r="D68" s="90">
        <v>8858.2900000000009</v>
      </c>
      <c r="E68" s="90">
        <v>0</v>
      </c>
      <c r="F68" s="90">
        <v>0</v>
      </c>
      <c r="G68" s="90">
        <v>0</v>
      </c>
    </row>
    <row r="71" spans="1:7" ht="15.75" x14ac:dyDescent="0.25">
      <c r="B71" s="148" t="s">
        <v>42</v>
      </c>
      <c r="C71" s="148"/>
      <c r="D71" s="148"/>
      <c r="E71" s="148"/>
      <c r="F71" s="148"/>
      <c r="G71" s="148"/>
    </row>
    <row r="72" spans="1:7" ht="18.75" x14ac:dyDescent="0.25">
      <c r="B72" s="32"/>
      <c r="C72" s="32"/>
      <c r="D72" s="32"/>
      <c r="E72" s="32"/>
      <c r="F72" s="32"/>
      <c r="G72" s="32"/>
    </row>
    <row r="73" spans="1:7" ht="25.5" x14ac:dyDescent="0.25">
      <c r="A73" s="37" t="s">
        <v>39</v>
      </c>
      <c r="B73" s="38" t="s">
        <v>21</v>
      </c>
      <c r="C73" s="39" t="s">
        <v>60</v>
      </c>
      <c r="D73" s="39" t="s">
        <v>61</v>
      </c>
      <c r="E73" s="37" t="s">
        <v>62</v>
      </c>
      <c r="F73" s="37" t="s">
        <v>63</v>
      </c>
      <c r="G73" s="37" t="s">
        <v>64</v>
      </c>
    </row>
    <row r="74" spans="1:7" x14ac:dyDescent="0.25">
      <c r="A74" s="40">
        <v>1</v>
      </c>
      <c r="B74" s="40">
        <v>2</v>
      </c>
      <c r="C74" s="40">
        <v>3</v>
      </c>
      <c r="D74" s="40">
        <v>4</v>
      </c>
      <c r="E74" s="40">
        <v>5</v>
      </c>
      <c r="F74" s="40">
        <v>6</v>
      </c>
      <c r="G74" s="40">
        <v>7</v>
      </c>
    </row>
    <row r="75" spans="1:7" x14ac:dyDescent="0.25">
      <c r="A75" s="58"/>
      <c r="B75" s="42" t="s">
        <v>30</v>
      </c>
      <c r="C75" s="75">
        <f>SUM(C76)</f>
        <v>620457.39999999991</v>
      </c>
      <c r="D75" s="75">
        <f>SUM(D76)</f>
        <v>810876.5</v>
      </c>
      <c r="E75" s="75">
        <f>SUM(E76)</f>
        <v>944783</v>
      </c>
      <c r="F75" s="75">
        <f>SUM(F76)</f>
        <v>967827</v>
      </c>
      <c r="G75" s="75">
        <f>SUM(G76)</f>
        <v>987036</v>
      </c>
    </row>
    <row r="76" spans="1:7" x14ac:dyDescent="0.25">
      <c r="A76" s="58" t="s">
        <v>76</v>
      </c>
      <c r="B76" s="42" t="s">
        <v>77</v>
      </c>
      <c r="C76" s="75">
        <f>SUM(C77:C78)</f>
        <v>620457.39999999991</v>
      </c>
      <c r="D76" s="75">
        <f>SUM(D77:D78)</f>
        <v>810876.5</v>
      </c>
      <c r="E76" s="75">
        <f>SUM(E77:E78)</f>
        <v>944783</v>
      </c>
      <c r="F76" s="75">
        <f>SUM(F77:F78)</f>
        <v>967827</v>
      </c>
      <c r="G76" s="75">
        <f>SUM(G77:G78)</f>
        <v>987036</v>
      </c>
    </row>
    <row r="77" spans="1:7" x14ac:dyDescent="0.25">
      <c r="A77" s="59" t="s">
        <v>78</v>
      </c>
      <c r="B77" s="44" t="s">
        <v>79</v>
      </c>
      <c r="C77" s="76">
        <v>581268.93999999994</v>
      </c>
      <c r="D77" s="76">
        <v>773714.5</v>
      </c>
      <c r="E77" s="76">
        <v>907621</v>
      </c>
      <c r="F77" s="76">
        <v>929827</v>
      </c>
      <c r="G77" s="76">
        <v>948036</v>
      </c>
    </row>
    <row r="78" spans="1:7" x14ac:dyDescent="0.25">
      <c r="A78" s="60" t="s">
        <v>80</v>
      </c>
      <c r="B78" s="45" t="s">
        <v>81</v>
      </c>
      <c r="C78" s="79">
        <v>39188.46</v>
      </c>
      <c r="D78" s="79">
        <v>37162</v>
      </c>
      <c r="E78" s="79">
        <v>37162</v>
      </c>
      <c r="F78" s="79">
        <v>38000</v>
      </c>
      <c r="G78" s="79">
        <v>39000</v>
      </c>
    </row>
    <row r="79" spans="1:7" x14ac:dyDescent="0.25">
      <c r="A79" s="60"/>
      <c r="B79" s="49"/>
      <c r="C79" s="49"/>
      <c r="D79" s="49"/>
      <c r="E79" s="43"/>
      <c r="F79" s="43"/>
      <c r="G79" s="43"/>
    </row>
  </sheetData>
  <mergeCells count="4">
    <mergeCell ref="B71:G71"/>
    <mergeCell ref="A2:G2"/>
    <mergeCell ref="A4:G4"/>
    <mergeCell ref="A31:G31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  <rowBreaks count="2" manualBreakCount="2">
    <brk id="29" max="6" man="1"/>
    <brk id="6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2"/>
  <sheetViews>
    <sheetView workbookViewId="0">
      <selection activeCell="I25" sqref="I25"/>
    </sheetView>
  </sheetViews>
  <sheetFormatPr defaultColWidth="8.85546875" defaultRowHeight="15" x14ac:dyDescent="0.25"/>
  <cols>
    <col min="1" max="1" width="7.85546875" style="33" bestFit="1" customWidth="1"/>
    <col min="2" max="2" width="44.7109375" style="33" customWidth="1"/>
    <col min="3" max="4" width="19.5703125" style="33" customWidth="1"/>
    <col min="5" max="8" width="19.42578125" style="33" customWidth="1"/>
    <col min="9" max="10" width="25.28515625" style="33" customWidth="1"/>
    <col min="11" max="16384" width="8.85546875" style="33"/>
  </cols>
  <sheetData>
    <row r="1" spans="1:10" ht="18.75" x14ac:dyDescent="0.25">
      <c r="A1" s="61"/>
      <c r="B1" s="32"/>
      <c r="C1" s="32"/>
      <c r="D1" s="32"/>
      <c r="E1" s="32"/>
      <c r="F1" s="32"/>
      <c r="G1" s="32"/>
      <c r="H1" s="32"/>
      <c r="I1" s="32"/>
      <c r="J1" s="32"/>
    </row>
    <row r="2" spans="1:10" ht="15.6" customHeight="1" x14ac:dyDescent="0.25">
      <c r="A2" s="148" t="s">
        <v>43</v>
      </c>
      <c r="B2" s="148"/>
      <c r="C2" s="148"/>
      <c r="D2" s="148"/>
      <c r="E2" s="148"/>
      <c r="F2" s="148"/>
      <c r="G2" s="148"/>
      <c r="H2" s="57"/>
      <c r="I2" s="35"/>
      <c r="J2" s="35"/>
    </row>
    <row r="3" spans="1:10" ht="18.75" x14ac:dyDescent="0.25">
      <c r="A3" s="32"/>
      <c r="B3" s="32"/>
      <c r="C3" s="32"/>
      <c r="D3" s="32"/>
      <c r="E3" s="32"/>
      <c r="F3" s="32"/>
      <c r="G3" s="32"/>
      <c r="H3" s="32"/>
      <c r="I3" s="34"/>
      <c r="J3" s="34"/>
    </row>
    <row r="4" spans="1:10" ht="15.6" customHeight="1" x14ac:dyDescent="0.25">
      <c r="A4" s="148" t="s">
        <v>44</v>
      </c>
      <c r="B4" s="148"/>
      <c r="C4" s="148"/>
      <c r="D4" s="148"/>
      <c r="E4" s="148"/>
      <c r="F4" s="148"/>
      <c r="G4" s="148"/>
      <c r="H4" s="57"/>
      <c r="I4" s="36"/>
      <c r="J4" s="36"/>
    </row>
    <row r="5" spans="1:10" ht="18.75" x14ac:dyDescent="0.25">
      <c r="A5" s="32"/>
      <c r="B5" s="32"/>
      <c r="C5" s="32"/>
      <c r="D5" s="32"/>
      <c r="E5" s="32"/>
      <c r="F5" s="32"/>
      <c r="G5" s="32"/>
      <c r="H5" s="32"/>
      <c r="I5" s="34"/>
      <c r="J5" s="34"/>
    </row>
    <row r="6" spans="1:10" ht="25.5" x14ac:dyDescent="0.25">
      <c r="A6" s="37" t="s">
        <v>39</v>
      </c>
      <c r="B6" s="38" t="s">
        <v>21</v>
      </c>
      <c r="C6" s="39" t="s">
        <v>60</v>
      </c>
      <c r="D6" s="39" t="s">
        <v>61</v>
      </c>
      <c r="E6" s="37" t="s">
        <v>62</v>
      </c>
      <c r="F6" s="37" t="s">
        <v>63</v>
      </c>
      <c r="G6" s="37" t="s">
        <v>64</v>
      </c>
    </row>
    <row r="7" spans="1:10" s="41" customFormat="1" ht="11.25" x14ac:dyDescent="0.2">
      <c r="A7" s="40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0">
        <v>7</v>
      </c>
    </row>
    <row r="8" spans="1:10" x14ac:dyDescent="0.25">
      <c r="A8" s="42">
        <v>8</v>
      </c>
      <c r="B8" s="42" t="s">
        <v>45</v>
      </c>
      <c r="C8" s="88">
        <v>0</v>
      </c>
      <c r="D8" s="88">
        <v>0</v>
      </c>
      <c r="E8" s="88">
        <v>0</v>
      </c>
      <c r="F8" s="88">
        <v>0</v>
      </c>
      <c r="G8" s="88">
        <v>0</v>
      </c>
    </row>
    <row r="9" spans="1:10" x14ac:dyDescent="0.25">
      <c r="A9" s="55">
        <v>84</v>
      </c>
      <c r="B9" s="44" t="s">
        <v>46</v>
      </c>
      <c r="C9" s="88">
        <v>0</v>
      </c>
      <c r="D9" s="88">
        <v>0</v>
      </c>
      <c r="E9" s="88">
        <v>0</v>
      </c>
      <c r="F9" s="88">
        <v>0</v>
      </c>
      <c r="G9" s="88">
        <v>0</v>
      </c>
    </row>
    <row r="10" spans="1:10" x14ac:dyDescent="0.25">
      <c r="A10" s="55"/>
      <c r="B10" s="48"/>
      <c r="C10" s="77">
        <v>0</v>
      </c>
      <c r="D10" s="77">
        <v>0</v>
      </c>
      <c r="E10" s="77">
        <v>0</v>
      </c>
      <c r="F10" s="77">
        <v>0</v>
      </c>
      <c r="G10" s="77">
        <v>0</v>
      </c>
    </row>
    <row r="11" spans="1:10" x14ac:dyDescent="0.25">
      <c r="A11" s="42">
        <v>5</v>
      </c>
      <c r="B11" s="51" t="s">
        <v>47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</row>
    <row r="12" spans="1:10" x14ac:dyDescent="0.25">
      <c r="A12" s="55">
        <v>54</v>
      </c>
      <c r="B12" s="52" t="s">
        <v>48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</row>
    <row r="13" spans="1:10" x14ac:dyDescent="0.25">
      <c r="A13" s="55"/>
      <c r="B13" s="51"/>
      <c r="C13" s="44"/>
      <c r="D13" s="44"/>
      <c r="E13" s="43"/>
      <c r="F13" s="43"/>
      <c r="G13" s="43"/>
    </row>
    <row r="16" spans="1:10" ht="15.75" x14ac:dyDescent="0.25">
      <c r="B16" s="148" t="s">
        <v>49</v>
      </c>
      <c r="C16" s="148"/>
      <c r="D16" s="148"/>
      <c r="E16" s="148"/>
      <c r="F16" s="148"/>
      <c r="G16" s="148"/>
    </row>
    <row r="17" spans="1:7" ht="18.75" x14ac:dyDescent="0.25">
      <c r="B17" s="32"/>
      <c r="C17" s="32"/>
      <c r="D17" s="32"/>
      <c r="E17" s="32"/>
      <c r="F17" s="32"/>
      <c r="G17" s="32"/>
    </row>
    <row r="18" spans="1:7" ht="25.5" x14ac:dyDescent="0.25">
      <c r="A18" s="37" t="s">
        <v>39</v>
      </c>
      <c r="B18" s="38" t="s">
        <v>21</v>
      </c>
      <c r="C18" s="39" t="s">
        <v>60</v>
      </c>
      <c r="D18" s="39" t="s">
        <v>61</v>
      </c>
      <c r="E18" s="37" t="s">
        <v>62</v>
      </c>
      <c r="F18" s="37" t="s">
        <v>63</v>
      </c>
      <c r="G18" s="37" t="s">
        <v>64</v>
      </c>
    </row>
    <row r="19" spans="1:7" ht="10.15" customHeight="1" x14ac:dyDescent="0.25">
      <c r="A19" s="40">
        <v>1</v>
      </c>
      <c r="B19" s="40">
        <v>2</v>
      </c>
      <c r="C19" s="40">
        <v>3</v>
      </c>
      <c r="D19" s="40">
        <v>4</v>
      </c>
      <c r="E19" s="40">
        <v>5</v>
      </c>
      <c r="F19" s="40">
        <v>6</v>
      </c>
      <c r="G19" s="40">
        <v>7</v>
      </c>
    </row>
    <row r="20" spans="1:7" x14ac:dyDescent="0.25">
      <c r="A20" s="42">
        <v>8</v>
      </c>
      <c r="B20" s="42" t="s">
        <v>56</v>
      </c>
      <c r="C20" s="88">
        <v>0</v>
      </c>
      <c r="D20" s="88">
        <v>0</v>
      </c>
      <c r="E20" s="88">
        <v>0</v>
      </c>
      <c r="F20" s="88">
        <v>0</v>
      </c>
      <c r="G20" s="88">
        <v>0</v>
      </c>
    </row>
    <row r="21" spans="1:7" x14ac:dyDescent="0.25">
      <c r="A21" s="55">
        <v>81</v>
      </c>
      <c r="B21" s="44" t="s">
        <v>57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7" x14ac:dyDescent="0.25">
      <c r="A22" s="74"/>
      <c r="B22" s="44"/>
      <c r="C22" s="74">
        <v>0</v>
      </c>
      <c r="D22" s="74">
        <v>0</v>
      </c>
      <c r="E22" s="74">
        <v>0</v>
      </c>
      <c r="F22" s="74">
        <v>0</v>
      </c>
      <c r="G22" s="74">
        <v>0</v>
      </c>
    </row>
    <row r="23" spans="1:7" x14ac:dyDescent="0.25">
      <c r="A23" s="62"/>
      <c r="B23" s="54"/>
      <c r="C23" s="74">
        <v>0</v>
      </c>
      <c r="D23" s="74">
        <v>0</v>
      </c>
      <c r="E23" s="74">
        <v>0</v>
      </c>
      <c r="F23" s="74">
        <v>0</v>
      </c>
      <c r="G23" s="74">
        <v>0</v>
      </c>
    </row>
    <row r="24" spans="1:7" x14ac:dyDescent="0.25">
      <c r="A24" s="62"/>
      <c r="B24" s="42" t="s">
        <v>50</v>
      </c>
      <c r="C24" s="74">
        <v>0</v>
      </c>
      <c r="D24" s="74">
        <v>0</v>
      </c>
      <c r="E24" s="74">
        <v>0</v>
      </c>
      <c r="F24" s="74">
        <v>0</v>
      </c>
      <c r="G24" s="74">
        <v>0</v>
      </c>
    </row>
    <row r="25" spans="1:7" x14ac:dyDescent="0.25">
      <c r="A25" s="42">
        <v>1</v>
      </c>
      <c r="B25" s="42" t="s">
        <v>40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</row>
    <row r="26" spans="1:7" x14ac:dyDescent="0.25">
      <c r="A26" s="55">
        <v>11</v>
      </c>
      <c r="B26" s="44" t="s">
        <v>40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7" spans="1:7" x14ac:dyDescent="0.25">
      <c r="A27" s="74"/>
      <c r="B27" s="53"/>
      <c r="C27" s="74">
        <v>0</v>
      </c>
      <c r="D27" s="74">
        <v>0</v>
      </c>
      <c r="E27" s="74">
        <v>0</v>
      </c>
      <c r="F27" s="74">
        <v>0</v>
      </c>
      <c r="G27" s="74">
        <v>0</v>
      </c>
    </row>
    <row r="28" spans="1:7" x14ac:dyDescent="0.25">
      <c r="A28" s="42">
        <v>3</v>
      </c>
      <c r="B28" s="42" t="s">
        <v>54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</row>
    <row r="29" spans="1:7" x14ac:dyDescent="0.25">
      <c r="A29" s="55">
        <v>31</v>
      </c>
      <c r="B29" s="44" t="s">
        <v>41</v>
      </c>
      <c r="C29" s="77">
        <v>0</v>
      </c>
      <c r="D29" s="77">
        <v>0</v>
      </c>
      <c r="E29" s="77">
        <v>0</v>
      </c>
      <c r="F29" s="77">
        <v>0</v>
      </c>
      <c r="G29" s="77">
        <v>0</v>
      </c>
    </row>
    <row r="30" spans="1:7" x14ac:dyDescent="0.25">
      <c r="A30" s="42">
        <v>4</v>
      </c>
      <c r="B30" s="42" t="s">
        <v>55</v>
      </c>
      <c r="C30" s="88">
        <v>0</v>
      </c>
      <c r="D30" s="88">
        <v>0</v>
      </c>
      <c r="E30" s="88">
        <v>0</v>
      </c>
      <c r="F30" s="88">
        <v>0</v>
      </c>
      <c r="G30" s="88">
        <v>0</v>
      </c>
    </row>
    <row r="31" spans="1:7" x14ac:dyDescent="0.25">
      <c r="A31" s="55">
        <v>43</v>
      </c>
      <c r="B31" s="44" t="s">
        <v>53</v>
      </c>
      <c r="C31" s="77">
        <v>0</v>
      </c>
      <c r="D31" s="77">
        <v>0</v>
      </c>
      <c r="E31" s="77">
        <v>0</v>
      </c>
      <c r="F31" s="77">
        <v>0</v>
      </c>
      <c r="G31" s="77">
        <v>0</v>
      </c>
    </row>
    <row r="32" spans="1:7" x14ac:dyDescent="0.25">
      <c r="A32" s="55"/>
      <c r="B32" s="44"/>
      <c r="C32" s="44"/>
      <c r="D32" s="44"/>
      <c r="E32" s="43"/>
      <c r="F32" s="43"/>
      <c r="G32" s="43"/>
    </row>
  </sheetData>
  <mergeCells count="3">
    <mergeCell ref="B16:G16"/>
    <mergeCell ref="A2:G2"/>
    <mergeCell ref="A4:G4"/>
  </mergeCells>
  <pageMargins left="0.7" right="0.7" top="0.75" bottom="0.75" header="0.3" footer="0.3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80"/>
  <sheetViews>
    <sheetView tabSelected="1" workbookViewId="0">
      <selection activeCell="G47" sqref="G47"/>
    </sheetView>
  </sheetViews>
  <sheetFormatPr defaultColWidth="8.85546875" defaultRowHeight="15" x14ac:dyDescent="0.25"/>
  <cols>
    <col min="1" max="1" width="35.28515625" style="33" customWidth="1"/>
    <col min="2" max="2" width="34.28515625" style="33" customWidth="1"/>
    <col min="3" max="3" width="25.28515625" style="33" customWidth="1"/>
    <col min="4" max="4" width="25.28515625" style="93" customWidth="1"/>
    <col min="5" max="7" width="25.28515625" style="33" customWidth="1"/>
    <col min="8" max="8" width="10.140625" style="33" customWidth="1"/>
    <col min="9" max="16384" width="8.85546875" style="33"/>
  </cols>
  <sheetData>
    <row r="1" spans="1:7" ht="18.75" x14ac:dyDescent="0.25">
      <c r="A1" s="61"/>
      <c r="B1" s="32"/>
      <c r="C1" s="32"/>
      <c r="D1" s="91"/>
      <c r="E1" s="32"/>
      <c r="F1" s="34"/>
      <c r="G1" s="34"/>
    </row>
    <row r="2" spans="1:7" ht="15.75" x14ac:dyDescent="0.25">
      <c r="A2" s="148" t="s">
        <v>51</v>
      </c>
      <c r="B2" s="149"/>
      <c r="C2" s="149"/>
      <c r="D2" s="149"/>
      <c r="E2" s="149"/>
      <c r="F2" s="149"/>
      <c r="G2" s="149"/>
    </row>
    <row r="3" spans="1:7" ht="18.75" x14ac:dyDescent="0.25">
      <c r="A3" s="32"/>
      <c r="B3" s="32"/>
      <c r="C3" s="32"/>
      <c r="D3" s="91"/>
      <c r="E3" s="32"/>
      <c r="F3" s="34"/>
      <c r="G3" s="34"/>
    </row>
    <row r="4" spans="1:7" ht="25.5" x14ac:dyDescent="0.25">
      <c r="A4" s="37" t="s">
        <v>52</v>
      </c>
      <c r="B4" s="37" t="s">
        <v>21</v>
      </c>
      <c r="C4" s="39" t="s">
        <v>60</v>
      </c>
      <c r="D4" s="92" t="s">
        <v>61</v>
      </c>
      <c r="E4" s="37" t="s">
        <v>62</v>
      </c>
      <c r="F4" s="37" t="s">
        <v>63</v>
      </c>
      <c r="G4" s="37" t="s">
        <v>64</v>
      </c>
    </row>
    <row r="5" spans="1:7" s="41" customFormat="1" ht="11.25" x14ac:dyDescent="0.2">
      <c r="A5" s="40">
        <v>1</v>
      </c>
      <c r="B5" s="40">
        <v>2</v>
      </c>
      <c r="C5" s="40">
        <v>3</v>
      </c>
      <c r="D5" s="120">
        <v>4</v>
      </c>
      <c r="E5" s="40">
        <v>5</v>
      </c>
      <c r="F5" s="40">
        <v>6</v>
      </c>
      <c r="G5" s="40">
        <v>7</v>
      </c>
    </row>
    <row r="6" spans="1:7" ht="25.5" x14ac:dyDescent="0.25">
      <c r="A6" s="97" t="s">
        <v>82</v>
      </c>
      <c r="B6" s="97" t="s">
        <v>83</v>
      </c>
      <c r="C6" s="112"/>
      <c r="D6" s="112"/>
      <c r="E6" s="112"/>
      <c r="F6" s="112"/>
      <c r="G6" s="112"/>
    </row>
    <row r="7" spans="1:7" x14ac:dyDescent="0.25">
      <c r="A7" s="98" t="s">
        <v>137</v>
      </c>
      <c r="B7" s="99" t="s">
        <v>84</v>
      </c>
      <c r="C7" s="113"/>
      <c r="D7" s="113"/>
      <c r="E7" s="113"/>
      <c r="F7" s="113"/>
      <c r="G7" s="113"/>
    </row>
    <row r="8" spans="1:7" s="63" customFormat="1" ht="25.5" x14ac:dyDescent="0.25">
      <c r="A8" s="100" t="s">
        <v>138</v>
      </c>
      <c r="B8" s="101" t="s">
        <v>85</v>
      </c>
      <c r="C8" s="104">
        <f>SUM(C9+C43+C47+C51+C55+C59+C63)</f>
        <v>551684.10000000009</v>
      </c>
      <c r="D8" s="104">
        <f>SUM(D9+D43+D47+D51+D55+D59+D63)</f>
        <v>805036.5</v>
      </c>
      <c r="E8" s="104">
        <f>SUM(E9+E43+E47+E51+E55+E59+E63)</f>
        <v>939474</v>
      </c>
      <c r="F8" s="104">
        <f>SUM(F9+F43+F47+F51+F55+F59+F63)</f>
        <v>967827</v>
      </c>
      <c r="G8" s="104">
        <f>SUM(G9+G43+G47+G51+G55+G59+G63)</f>
        <v>987036</v>
      </c>
    </row>
    <row r="9" spans="1:7" x14ac:dyDescent="0.25">
      <c r="A9" s="102" t="s">
        <v>139</v>
      </c>
      <c r="B9" s="103" t="s">
        <v>86</v>
      </c>
      <c r="C9" s="114">
        <f>SUM(C10+C14+C20+C26+C30+C35+C40)</f>
        <v>514873.08</v>
      </c>
      <c r="D9" s="114">
        <f>SUM(D10+D14+D20+D26+D30+D35+D40)</f>
        <v>761360.5</v>
      </c>
      <c r="E9" s="114">
        <f>SUM(E10+E14+E20+E26+E30+E35+E40)</f>
        <v>894535</v>
      </c>
      <c r="F9" s="114">
        <f>SUM(F10+F14+F20+F26+F30+F35+F40)</f>
        <v>920148</v>
      </c>
      <c r="G9" s="114">
        <f>SUM(G10+G14+G20+G26+G30+G35+G40)</f>
        <v>939057</v>
      </c>
    </row>
    <row r="10" spans="1:7" ht="27" x14ac:dyDescent="0.25">
      <c r="A10" s="105" t="s">
        <v>87</v>
      </c>
      <c r="B10" s="106" t="s">
        <v>88</v>
      </c>
      <c r="C10" s="115">
        <f>SUM(C11)</f>
        <v>380212.80000000005</v>
      </c>
      <c r="D10" s="115">
        <f>SUM(D11)</f>
        <v>541995.21</v>
      </c>
      <c r="E10" s="115">
        <f>SUM(E11)</f>
        <v>658644</v>
      </c>
      <c r="F10" s="115">
        <f>SUM(F11)</f>
        <v>680823</v>
      </c>
      <c r="G10" s="115">
        <f>SUM(G11)</f>
        <v>696894</v>
      </c>
    </row>
    <row r="11" spans="1:7" ht="25.5" x14ac:dyDescent="0.25">
      <c r="A11" s="66" t="s">
        <v>89</v>
      </c>
      <c r="B11" s="67" t="s">
        <v>90</v>
      </c>
      <c r="C11" s="94">
        <f>SUM(C12:C13)</f>
        <v>380212.80000000005</v>
      </c>
      <c r="D11" s="94">
        <f>SUM(D12:D13)</f>
        <v>541995.21</v>
      </c>
      <c r="E11" s="94">
        <f>SUM(E12:E13)</f>
        <v>658644</v>
      </c>
      <c r="F11" s="94">
        <f>SUM(F12:F13)</f>
        <v>680823</v>
      </c>
      <c r="G11" s="94">
        <f>SUM(G12:G13)</f>
        <v>696894</v>
      </c>
    </row>
    <row r="12" spans="1:7" x14ac:dyDescent="0.25">
      <c r="A12" s="68" t="s">
        <v>91</v>
      </c>
      <c r="B12" s="67" t="s">
        <v>92</v>
      </c>
      <c r="C12" s="116">
        <v>370480.34</v>
      </c>
      <c r="D12" s="116">
        <v>511981.21</v>
      </c>
      <c r="E12" s="116">
        <v>619621</v>
      </c>
      <c r="F12" s="116">
        <v>645151</v>
      </c>
      <c r="G12" s="116">
        <v>660894</v>
      </c>
    </row>
    <row r="13" spans="1:7" x14ac:dyDescent="0.25">
      <c r="A13" s="68" t="s">
        <v>93</v>
      </c>
      <c r="B13" s="67" t="s">
        <v>94</v>
      </c>
      <c r="C13" s="116">
        <v>9732.4599999999991</v>
      </c>
      <c r="D13" s="116">
        <v>30014</v>
      </c>
      <c r="E13" s="116">
        <v>39023</v>
      </c>
      <c r="F13" s="116">
        <v>35672</v>
      </c>
      <c r="G13" s="116">
        <v>36000</v>
      </c>
    </row>
    <row r="14" spans="1:7" x14ac:dyDescent="0.25">
      <c r="A14" s="105" t="s">
        <v>95</v>
      </c>
      <c r="B14" s="107" t="s">
        <v>41</v>
      </c>
      <c r="C14" s="115">
        <f>SUM(C15+C18)</f>
        <v>69688.23</v>
      </c>
      <c r="D14" s="115">
        <f>SUM(D15+D18)</f>
        <v>1380</v>
      </c>
      <c r="E14" s="115">
        <f>SUM(E15+E18)</f>
        <v>1380</v>
      </c>
      <c r="F14" s="115">
        <f>SUM(F15+F18)</f>
        <v>1381</v>
      </c>
      <c r="G14" s="115">
        <f>SUM(G15+G18)</f>
        <v>1381</v>
      </c>
    </row>
    <row r="15" spans="1:7" x14ac:dyDescent="0.25">
      <c r="A15" s="66" t="s">
        <v>89</v>
      </c>
      <c r="B15" s="67" t="s">
        <v>100</v>
      </c>
      <c r="C15" s="94">
        <f>SUM(C16:C17)</f>
        <v>67714.909999999989</v>
      </c>
      <c r="D15" s="94">
        <f>SUM(D16:D17)</f>
        <v>0</v>
      </c>
      <c r="E15" s="94">
        <f>SUM(E16:E17)</f>
        <v>0</v>
      </c>
      <c r="F15" s="94">
        <f>SUM(F16:F17)</f>
        <v>0</v>
      </c>
      <c r="G15" s="94">
        <f>SUM(G16:G17)</f>
        <v>0</v>
      </c>
    </row>
    <row r="16" spans="1:7" x14ac:dyDescent="0.25">
      <c r="A16" s="68" t="s">
        <v>93</v>
      </c>
      <c r="B16" s="67" t="s">
        <v>99</v>
      </c>
      <c r="C16" s="116">
        <v>67239.62</v>
      </c>
      <c r="D16" s="116"/>
      <c r="E16" s="116"/>
      <c r="F16" s="116"/>
      <c r="G16" s="116"/>
    </row>
    <row r="17" spans="1:7" x14ac:dyDescent="0.25">
      <c r="A17" s="68" t="s">
        <v>96</v>
      </c>
      <c r="B17" s="67" t="s">
        <v>68</v>
      </c>
      <c r="C17" s="116">
        <v>475.29</v>
      </c>
      <c r="D17" s="116"/>
      <c r="E17" s="116"/>
      <c r="F17" s="116"/>
      <c r="G17" s="116"/>
    </row>
    <row r="18" spans="1:7" x14ac:dyDescent="0.25">
      <c r="A18" s="66" t="s">
        <v>97</v>
      </c>
      <c r="B18" s="67" t="s">
        <v>31</v>
      </c>
      <c r="C18" s="94">
        <f>SUM(C19)</f>
        <v>1973.32</v>
      </c>
      <c r="D18" s="94">
        <f>SUM(D19)</f>
        <v>1380</v>
      </c>
      <c r="E18" s="94">
        <f>SUM(E19)</f>
        <v>1380</v>
      </c>
      <c r="F18" s="94">
        <f>SUM(F19)</f>
        <v>1381</v>
      </c>
      <c r="G18" s="94">
        <f>SUM(G19)</f>
        <v>1381</v>
      </c>
    </row>
    <row r="19" spans="1:7" x14ac:dyDescent="0.25">
      <c r="A19" s="68" t="s">
        <v>98</v>
      </c>
      <c r="B19" s="67" t="s">
        <v>34</v>
      </c>
      <c r="C19" s="116">
        <v>1973.32</v>
      </c>
      <c r="D19" s="116">
        <v>1380</v>
      </c>
      <c r="E19" s="116">
        <v>1380</v>
      </c>
      <c r="F19" s="116">
        <v>1381</v>
      </c>
      <c r="G19" s="116">
        <v>1381</v>
      </c>
    </row>
    <row r="20" spans="1:7" x14ac:dyDescent="0.25">
      <c r="A20" s="105" t="s">
        <v>101</v>
      </c>
      <c r="B20" s="107" t="s">
        <v>55</v>
      </c>
      <c r="C20" s="115">
        <f>SUM(C21+C24)</f>
        <v>0</v>
      </c>
      <c r="D20" s="115">
        <f>SUM(D21+D24)</f>
        <v>112814</v>
      </c>
      <c r="E20" s="115">
        <f>SUM(E21+E24)</f>
        <v>112814</v>
      </c>
      <c r="F20" s="115">
        <f>SUM(F21+F24)</f>
        <v>112814</v>
      </c>
      <c r="G20" s="115">
        <f>SUM(G21+G24)</f>
        <v>112814</v>
      </c>
    </row>
    <row r="21" spans="1:7" x14ac:dyDescent="0.25">
      <c r="A21" s="66" t="s">
        <v>89</v>
      </c>
      <c r="B21" s="67" t="s">
        <v>100</v>
      </c>
      <c r="C21" s="94">
        <f>SUM(C22:C23)</f>
        <v>0</v>
      </c>
      <c r="D21" s="94">
        <f>SUM(D22:D23)</f>
        <v>107558</v>
      </c>
      <c r="E21" s="94">
        <f>SUM(E22:E23)</f>
        <v>107558</v>
      </c>
      <c r="F21" s="94">
        <f>SUM(F22:F23)</f>
        <v>107558</v>
      </c>
      <c r="G21" s="94">
        <f>SUM(G22:G23)</f>
        <v>110394</v>
      </c>
    </row>
    <row r="22" spans="1:7" x14ac:dyDescent="0.25">
      <c r="A22" s="68" t="s">
        <v>93</v>
      </c>
      <c r="B22" s="67" t="s">
        <v>99</v>
      </c>
      <c r="C22" s="116">
        <v>0</v>
      </c>
      <c r="D22" s="116">
        <v>106894</v>
      </c>
      <c r="E22" s="116">
        <v>106894</v>
      </c>
      <c r="F22" s="116">
        <v>106849</v>
      </c>
      <c r="G22" s="116">
        <v>109598</v>
      </c>
    </row>
    <row r="23" spans="1:7" x14ac:dyDescent="0.25">
      <c r="A23" s="68" t="s">
        <v>96</v>
      </c>
      <c r="B23" s="67" t="s">
        <v>68</v>
      </c>
      <c r="C23" s="116">
        <v>0</v>
      </c>
      <c r="D23" s="116">
        <v>664</v>
      </c>
      <c r="E23" s="116">
        <v>664</v>
      </c>
      <c r="F23" s="116">
        <v>709</v>
      </c>
      <c r="G23" s="116">
        <v>796</v>
      </c>
    </row>
    <row r="24" spans="1:7" x14ac:dyDescent="0.25">
      <c r="A24" s="66" t="s">
        <v>97</v>
      </c>
      <c r="B24" s="67" t="s">
        <v>31</v>
      </c>
      <c r="C24" s="94">
        <f>SUM(C25)</f>
        <v>0</v>
      </c>
      <c r="D24" s="94">
        <f>SUM(D25)</f>
        <v>5256</v>
      </c>
      <c r="E24" s="94">
        <f>SUM(E25)</f>
        <v>5256</v>
      </c>
      <c r="F24" s="94">
        <f>SUM(F25)</f>
        <v>5256</v>
      </c>
      <c r="G24" s="94">
        <f>SUM(G25)</f>
        <v>2420</v>
      </c>
    </row>
    <row r="25" spans="1:7" x14ac:dyDescent="0.25">
      <c r="A25" s="68" t="s">
        <v>98</v>
      </c>
      <c r="B25" s="67" t="s">
        <v>34</v>
      </c>
      <c r="C25" s="116">
        <v>0</v>
      </c>
      <c r="D25" s="116">
        <v>5256</v>
      </c>
      <c r="E25" s="116">
        <v>5256</v>
      </c>
      <c r="F25" s="116">
        <v>5256</v>
      </c>
      <c r="G25" s="116">
        <v>2420</v>
      </c>
    </row>
    <row r="26" spans="1:7" x14ac:dyDescent="0.25">
      <c r="A26" s="105" t="s">
        <v>102</v>
      </c>
      <c r="B26" s="106" t="s">
        <v>55</v>
      </c>
      <c r="C26" s="115">
        <f>SUM(C27)</f>
        <v>57127.88</v>
      </c>
      <c r="D26" s="115">
        <f>SUM(D27)</f>
        <v>88202</v>
      </c>
      <c r="E26" s="115">
        <f>SUM(E27)</f>
        <v>113335</v>
      </c>
      <c r="F26" s="115">
        <f>SUM(F27)</f>
        <v>116768</v>
      </c>
      <c r="G26" s="115">
        <f>SUM(G27)</f>
        <v>119606</v>
      </c>
    </row>
    <row r="27" spans="1:7" x14ac:dyDescent="0.25">
      <c r="A27" s="66" t="s">
        <v>89</v>
      </c>
      <c r="B27" s="67" t="s">
        <v>31</v>
      </c>
      <c r="C27" s="94">
        <f>SUM(C28:C29)</f>
        <v>57127.88</v>
      </c>
      <c r="D27" s="94">
        <f>SUM(D28:D29)</f>
        <v>88202</v>
      </c>
      <c r="E27" s="94">
        <f>SUM(E28:E29)</f>
        <v>113335</v>
      </c>
      <c r="F27" s="94">
        <f>SUM(F28:F29)</f>
        <v>116768</v>
      </c>
      <c r="G27" s="94">
        <f>SUM(G28:G29)</f>
        <v>119606</v>
      </c>
    </row>
    <row r="28" spans="1:7" x14ac:dyDescent="0.25">
      <c r="A28" s="68" t="s">
        <v>91</v>
      </c>
      <c r="B28" s="67" t="s">
        <v>103</v>
      </c>
      <c r="C28" s="116">
        <v>57035.67</v>
      </c>
      <c r="D28" s="116">
        <v>87602</v>
      </c>
      <c r="E28" s="116">
        <v>112060</v>
      </c>
      <c r="F28" s="116">
        <v>116268</v>
      </c>
      <c r="G28" s="116">
        <v>119106</v>
      </c>
    </row>
    <row r="29" spans="1:7" x14ac:dyDescent="0.25">
      <c r="A29" s="68" t="s">
        <v>93</v>
      </c>
      <c r="B29" s="67" t="s">
        <v>99</v>
      </c>
      <c r="C29" s="116">
        <v>92.21</v>
      </c>
      <c r="D29" s="116">
        <v>600</v>
      </c>
      <c r="E29" s="116">
        <v>1275</v>
      </c>
      <c r="F29" s="116">
        <v>500</v>
      </c>
      <c r="G29" s="116">
        <v>500</v>
      </c>
    </row>
    <row r="30" spans="1:7" x14ac:dyDescent="0.25">
      <c r="A30" s="105" t="s">
        <v>104</v>
      </c>
      <c r="B30" s="107" t="s">
        <v>105</v>
      </c>
      <c r="C30" s="115">
        <f>SUM(C31+C33)</f>
        <v>2266</v>
      </c>
      <c r="D30" s="115">
        <f>SUM(D31+D33)</f>
        <v>4911</v>
      </c>
      <c r="E30" s="115">
        <f>SUM(E31+E33)</f>
        <v>4911</v>
      </c>
      <c r="F30" s="115">
        <f>SUM(F31+F33)</f>
        <v>4911</v>
      </c>
      <c r="G30" s="115">
        <f>SUM(G31+G33)</f>
        <v>4911</v>
      </c>
    </row>
    <row r="31" spans="1:7" x14ac:dyDescent="0.25">
      <c r="A31" s="66" t="s">
        <v>89</v>
      </c>
      <c r="B31" s="67" t="s">
        <v>100</v>
      </c>
      <c r="C31" s="94">
        <f>SUM(C32)</f>
        <v>2266</v>
      </c>
      <c r="D31" s="94">
        <f>SUM(D32)</f>
        <v>3318</v>
      </c>
      <c r="E31" s="94">
        <f>SUM(E32)</f>
        <v>3318</v>
      </c>
      <c r="F31" s="94">
        <f>SUM(F32)</f>
        <v>3318</v>
      </c>
      <c r="G31" s="94">
        <f>SUM(G32)</f>
        <v>3318</v>
      </c>
    </row>
    <row r="32" spans="1:7" x14ac:dyDescent="0.25">
      <c r="A32" s="68" t="s">
        <v>93</v>
      </c>
      <c r="B32" s="67" t="s">
        <v>99</v>
      </c>
      <c r="C32" s="116">
        <v>2266</v>
      </c>
      <c r="D32" s="116">
        <v>3318</v>
      </c>
      <c r="E32" s="116">
        <v>3318</v>
      </c>
      <c r="F32" s="116">
        <v>3318</v>
      </c>
      <c r="G32" s="116">
        <v>3318</v>
      </c>
    </row>
    <row r="33" spans="1:7" x14ac:dyDescent="0.25">
      <c r="A33" s="66" t="s">
        <v>97</v>
      </c>
      <c r="B33" s="67" t="s">
        <v>31</v>
      </c>
      <c r="C33" s="94">
        <f>SUM(C34)</f>
        <v>0</v>
      </c>
      <c r="D33" s="94">
        <f>SUM(D34)</f>
        <v>1593</v>
      </c>
      <c r="E33" s="94">
        <f>SUM(E34)</f>
        <v>1593</v>
      </c>
      <c r="F33" s="94">
        <f>SUM(F34)</f>
        <v>1593</v>
      </c>
      <c r="G33" s="94">
        <f>SUM(G34)</f>
        <v>1593</v>
      </c>
    </row>
    <row r="34" spans="1:7" x14ac:dyDescent="0.25">
      <c r="A34" s="68" t="s">
        <v>98</v>
      </c>
      <c r="B34" s="67" t="s">
        <v>34</v>
      </c>
      <c r="C34" s="116">
        <v>0</v>
      </c>
      <c r="D34" s="116">
        <v>1593</v>
      </c>
      <c r="E34" s="116">
        <v>1593</v>
      </c>
      <c r="F34" s="116">
        <v>1593</v>
      </c>
      <c r="G34" s="116">
        <v>1593</v>
      </c>
    </row>
    <row r="35" spans="1:7" x14ac:dyDescent="0.25">
      <c r="A35" s="105" t="s">
        <v>106</v>
      </c>
      <c r="B35" s="107" t="s">
        <v>107</v>
      </c>
      <c r="C35" s="115">
        <f>SUM(C36+C38)</f>
        <v>3508.2</v>
      </c>
      <c r="D35" s="115">
        <f>SUM(D36+D38)</f>
        <v>3200</v>
      </c>
      <c r="E35" s="115">
        <f>SUM(E36+E38)</f>
        <v>3451</v>
      </c>
      <c r="F35" s="115">
        <f>SUM(F36+F38)</f>
        <v>3451</v>
      </c>
      <c r="G35" s="115">
        <f>SUM(G36+G38)</f>
        <v>3451</v>
      </c>
    </row>
    <row r="36" spans="1:7" x14ac:dyDescent="0.25">
      <c r="A36" s="66" t="s">
        <v>89</v>
      </c>
      <c r="B36" s="67" t="s">
        <v>100</v>
      </c>
      <c r="C36" s="94">
        <f>SUM(C37)</f>
        <v>697.79</v>
      </c>
      <c r="D36" s="94">
        <f>SUM(D37)</f>
        <v>3200</v>
      </c>
      <c r="E36" s="94">
        <f>SUM(E37)</f>
        <v>1651</v>
      </c>
      <c r="F36" s="94">
        <f>SUM(F37)</f>
        <v>1651</v>
      </c>
      <c r="G36" s="94">
        <f>SUM(G37)</f>
        <v>1651</v>
      </c>
    </row>
    <row r="37" spans="1:7" x14ac:dyDescent="0.25">
      <c r="A37" s="68" t="s">
        <v>93</v>
      </c>
      <c r="B37" s="67" t="s">
        <v>99</v>
      </c>
      <c r="C37" s="116">
        <v>697.79</v>
      </c>
      <c r="D37" s="116">
        <v>3200</v>
      </c>
      <c r="E37" s="116">
        <v>1651</v>
      </c>
      <c r="F37" s="116">
        <v>1651</v>
      </c>
      <c r="G37" s="116">
        <v>1651</v>
      </c>
    </row>
    <row r="38" spans="1:7" x14ac:dyDescent="0.25">
      <c r="A38" s="66" t="s">
        <v>97</v>
      </c>
      <c r="B38" s="67" t="s">
        <v>31</v>
      </c>
      <c r="C38" s="94">
        <f>SUM(C39)</f>
        <v>2810.41</v>
      </c>
      <c r="D38" s="94">
        <f>SUM(D39)</f>
        <v>0</v>
      </c>
      <c r="E38" s="94">
        <f>SUM(E39)</f>
        <v>1800</v>
      </c>
      <c r="F38" s="94">
        <f>SUM(F39)</f>
        <v>1800</v>
      </c>
      <c r="G38" s="94">
        <f>SUM(G39)</f>
        <v>1800</v>
      </c>
    </row>
    <row r="39" spans="1:7" x14ac:dyDescent="0.25">
      <c r="A39" s="68" t="s">
        <v>98</v>
      </c>
      <c r="B39" s="67" t="s">
        <v>34</v>
      </c>
      <c r="C39" s="116">
        <v>2810.41</v>
      </c>
      <c r="D39" s="116">
        <v>0</v>
      </c>
      <c r="E39" s="116">
        <v>1800</v>
      </c>
      <c r="F39" s="116">
        <v>1800</v>
      </c>
      <c r="G39" s="116">
        <v>1800</v>
      </c>
    </row>
    <row r="40" spans="1:7" x14ac:dyDescent="0.25">
      <c r="A40" s="105" t="s">
        <v>108</v>
      </c>
      <c r="B40" s="107" t="s">
        <v>109</v>
      </c>
      <c r="C40" s="115">
        <f t="shared" ref="C40:G41" si="0">SUM(C41)</f>
        <v>2069.9699999999998</v>
      </c>
      <c r="D40" s="115">
        <f t="shared" si="0"/>
        <v>8858.2900000000009</v>
      </c>
      <c r="E40" s="115">
        <f t="shared" si="0"/>
        <v>0</v>
      </c>
      <c r="F40" s="115">
        <f t="shared" si="0"/>
        <v>0</v>
      </c>
      <c r="G40" s="115">
        <f t="shared" si="0"/>
        <v>0</v>
      </c>
    </row>
    <row r="41" spans="1:7" x14ac:dyDescent="0.25">
      <c r="A41" s="66" t="s">
        <v>89</v>
      </c>
      <c r="B41" s="67" t="s">
        <v>100</v>
      </c>
      <c r="C41" s="94">
        <f t="shared" si="0"/>
        <v>2069.9699999999998</v>
      </c>
      <c r="D41" s="94">
        <f t="shared" si="0"/>
        <v>8858.2900000000009</v>
      </c>
      <c r="E41" s="94">
        <f t="shared" si="0"/>
        <v>0</v>
      </c>
      <c r="F41" s="94">
        <f t="shared" si="0"/>
        <v>0</v>
      </c>
      <c r="G41" s="94">
        <f t="shared" si="0"/>
        <v>0</v>
      </c>
    </row>
    <row r="42" spans="1:7" x14ac:dyDescent="0.25">
      <c r="A42" s="68" t="s">
        <v>93</v>
      </c>
      <c r="B42" s="67" t="s">
        <v>99</v>
      </c>
      <c r="C42" s="116">
        <v>2069.9699999999998</v>
      </c>
      <c r="D42" s="116">
        <v>8858.2900000000009</v>
      </c>
      <c r="E42" s="116">
        <v>0</v>
      </c>
      <c r="F42" s="116">
        <v>0</v>
      </c>
      <c r="G42" s="116">
        <v>0</v>
      </c>
    </row>
    <row r="43" spans="1:7" ht="25.5" x14ac:dyDescent="0.25">
      <c r="A43" s="102" t="s">
        <v>110</v>
      </c>
      <c r="B43" s="103" t="s">
        <v>111</v>
      </c>
      <c r="C43" s="114">
        <f t="shared" ref="C43:G45" si="1">SUM(C44)</f>
        <v>6720.14</v>
      </c>
      <c r="D43" s="114">
        <f t="shared" si="1"/>
        <v>8300</v>
      </c>
      <c r="E43" s="114">
        <f t="shared" si="1"/>
        <v>8300</v>
      </c>
      <c r="F43" s="114">
        <f t="shared" si="1"/>
        <v>8650</v>
      </c>
      <c r="G43" s="114">
        <f t="shared" si="1"/>
        <v>8950</v>
      </c>
    </row>
    <row r="44" spans="1:7" ht="27" x14ac:dyDescent="0.25">
      <c r="A44" s="105" t="s">
        <v>87</v>
      </c>
      <c r="B44" s="106" t="s">
        <v>88</v>
      </c>
      <c r="C44" s="115">
        <f t="shared" si="1"/>
        <v>6720.14</v>
      </c>
      <c r="D44" s="115">
        <f t="shared" si="1"/>
        <v>8300</v>
      </c>
      <c r="E44" s="115">
        <f t="shared" si="1"/>
        <v>8300</v>
      </c>
      <c r="F44" s="115">
        <f t="shared" si="1"/>
        <v>8650</v>
      </c>
      <c r="G44" s="115">
        <f t="shared" si="1"/>
        <v>8950</v>
      </c>
    </row>
    <row r="45" spans="1:7" ht="25.5" x14ac:dyDescent="0.25">
      <c r="A45" s="66" t="s">
        <v>89</v>
      </c>
      <c r="B45" s="67" t="s">
        <v>90</v>
      </c>
      <c r="C45" s="94">
        <f t="shared" si="1"/>
        <v>6720.14</v>
      </c>
      <c r="D45" s="94">
        <f t="shared" si="1"/>
        <v>8300</v>
      </c>
      <c r="E45" s="94">
        <f t="shared" si="1"/>
        <v>8300</v>
      </c>
      <c r="F45" s="94">
        <f t="shared" si="1"/>
        <v>8650</v>
      </c>
      <c r="G45" s="94">
        <f t="shared" si="1"/>
        <v>8950</v>
      </c>
    </row>
    <row r="46" spans="1:7" x14ac:dyDescent="0.25">
      <c r="A46" s="68" t="s">
        <v>93</v>
      </c>
      <c r="B46" s="67" t="s">
        <v>94</v>
      </c>
      <c r="C46" s="116">
        <v>6720.14</v>
      </c>
      <c r="D46" s="116">
        <v>8300</v>
      </c>
      <c r="E46" s="116">
        <v>8300</v>
      </c>
      <c r="F46" s="116">
        <v>8650</v>
      </c>
      <c r="G46" s="116">
        <v>8950</v>
      </c>
    </row>
    <row r="47" spans="1:7" ht="25.5" x14ac:dyDescent="0.25">
      <c r="A47" s="65" t="s">
        <v>112</v>
      </c>
      <c r="B47" s="64" t="s">
        <v>113</v>
      </c>
      <c r="C47" s="94">
        <f t="shared" ref="C47:G49" si="2">SUM(C48)</f>
        <v>4379.8500000000004</v>
      </c>
      <c r="D47" s="94">
        <f t="shared" si="2"/>
        <v>4200</v>
      </c>
      <c r="E47" s="94">
        <f t="shared" si="2"/>
        <v>4500</v>
      </c>
      <c r="F47" s="94">
        <f t="shared" si="2"/>
        <v>5890</v>
      </c>
      <c r="G47" s="94">
        <f t="shared" si="2"/>
        <v>5890</v>
      </c>
    </row>
    <row r="48" spans="1:7" ht="27" x14ac:dyDescent="0.25">
      <c r="A48" s="108" t="s">
        <v>87</v>
      </c>
      <c r="B48" s="106" t="s">
        <v>88</v>
      </c>
      <c r="C48" s="115">
        <f t="shared" si="2"/>
        <v>4379.8500000000004</v>
      </c>
      <c r="D48" s="115">
        <f t="shared" si="2"/>
        <v>4200</v>
      </c>
      <c r="E48" s="115">
        <f t="shared" si="2"/>
        <v>4500</v>
      </c>
      <c r="F48" s="115">
        <f t="shared" si="2"/>
        <v>5890</v>
      </c>
      <c r="G48" s="115">
        <f t="shared" si="2"/>
        <v>5890</v>
      </c>
    </row>
    <row r="49" spans="1:7" ht="25.5" x14ac:dyDescent="0.25">
      <c r="A49" s="66" t="s">
        <v>97</v>
      </c>
      <c r="B49" s="67" t="s">
        <v>114</v>
      </c>
      <c r="C49" s="94">
        <f t="shared" si="2"/>
        <v>4379.8500000000004</v>
      </c>
      <c r="D49" s="94">
        <f t="shared" si="2"/>
        <v>4200</v>
      </c>
      <c r="E49" s="94">
        <f t="shared" si="2"/>
        <v>4500</v>
      </c>
      <c r="F49" s="94">
        <f t="shared" si="2"/>
        <v>5890</v>
      </c>
      <c r="G49" s="94">
        <f t="shared" si="2"/>
        <v>5890</v>
      </c>
    </row>
    <row r="50" spans="1:7" ht="25.5" x14ac:dyDescent="0.25">
      <c r="A50" s="68" t="s">
        <v>98</v>
      </c>
      <c r="B50" s="67" t="s">
        <v>115</v>
      </c>
      <c r="C50" s="116">
        <v>4379.8500000000004</v>
      </c>
      <c r="D50" s="116">
        <v>4200</v>
      </c>
      <c r="E50" s="116">
        <v>4500</v>
      </c>
      <c r="F50" s="116">
        <v>5890</v>
      </c>
      <c r="G50" s="116">
        <v>5890</v>
      </c>
    </row>
    <row r="51" spans="1:7" ht="25.5" x14ac:dyDescent="0.25">
      <c r="A51" s="102" t="s">
        <v>116</v>
      </c>
      <c r="B51" s="103" t="s">
        <v>117</v>
      </c>
      <c r="C51" s="114">
        <f t="shared" ref="C51:G53" si="3">SUM(C52)</f>
        <v>8530.06</v>
      </c>
      <c r="D51" s="114">
        <f t="shared" si="3"/>
        <v>18000</v>
      </c>
      <c r="E51" s="114">
        <f t="shared" si="3"/>
        <v>13600</v>
      </c>
      <c r="F51" s="114">
        <f t="shared" si="3"/>
        <v>14600</v>
      </c>
      <c r="G51" s="114">
        <f t="shared" si="3"/>
        <v>14600</v>
      </c>
    </row>
    <row r="52" spans="1:7" x14ac:dyDescent="0.25">
      <c r="A52" s="105" t="s">
        <v>87</v>
      </c>
      <c r="B52" s="106" t="s">
        <v>118</v>
      </c>
      <c r="C52" s="115">
        <f t="shared" si="3"/>
        <v>8530.06</v>
      </c>
      <c r="D52" s="115">
        <f t="shared" si="3"/>
        <v>18000</v>
      </c>
      <c r="E52" s="115">
        <f t="shared" si="3"/>
        <v>13600</v>
      </c>
      <c r="F52" s="115">
        <f t="shared" si="3"/>
        <v>14600</v>
      </c>
      <c r="G52" s="115">
        <f t="shared" si="3"/>
        <v>14600</v>
      </c>
    </row>
    <row r="53" spans="1:7" ht="25.5" x14ac:dyDescent="0.25">
      <c r="A53" s="66" t="s">
        <v>89</v>
      </c>
      <c r="B53" s="67" t="s">
        <v>90</v>
      </c>
      <c r="C53" s="94">
        <f t="shared" si="3"/>
        <v>8530.06</v>
      </c>
      <c r="D53" s="94">
        <f t="shared" si="3"/>
        <v>18000</v>
      </c>
      <c r="E53" s="94">
        <f t="shared" si="3"/>
        <v>13600</v>
      </c>
      <c r="F53" s="94">
        <f t="shared" si="3"/>
        <v>14600</v>
      </c>
      <c r="G53" s="94">
        <f t="shared" si="3"/>
        <v>14600</v>
      </c>
    </row>
    <row r="54" spans="1:7" x14ac:dyDescent="0.25">
      <c r="A54" s="68" t="s">
        <v>93</v>
      </c>
      <c r="B54" s="67" t="s">
        <v>94</v>
      </c>
      <c r="C54" s="116">
        <v>8530.06</v>
      </c>
      <c r="D54" s="116">
        <v>18000</v>
      </c>
      <c r="E54" s="116">
        <v>13600</v>
      </c>
      <c r="F54" s="116">
        <v>14600</v>
      </c>
      <c r="G54" s="116">
        <v>14600</v>
      </c>
    </row>
    <row r="55" spans="1:7" ht="25.5" x14ac:dyDescent="0.25">
      <c r="A55" s="102" t="s">
        <v>119</v>
      </c>
      <c r="B55" s="103" t="s">
        <v>120</v>
      </c>
      <c r="C55" s="114">
        <f t="shared" ref="C55:G57" si="4">SUM(C56)</f>
        <v>11606.61</v>
      </c>
      <c r="D55" s="114">
        <f t="shared" si="4"/>
        <v>9504</v>
      </c>
      <c r="E55" s="114">
        <f t="shared" si="4"/>
        <v>9999</v>
      </c>
      <c r="F55" s="114">
        <f t="shared" si="4"/>
        <v>9999</v>
      </c>
      <c r="G55" s="114">
        <f t="shared" si="4"/>
        <v>9999</v>
      </c>
    </row>
    <row r="56" spans="1:7" x14ac:dyDescent="0.25">
      <c r="A56" s="105" t="s">
        <v>102</v>
      </c>
      <c r="B56" s="106" t="s">
        <v>118</v>
      </c>
      <c r="C56" s="115">
        <f t="shared" si="4"/>
        <v>11606.61</v>
      </c>
      <c r="D56" s="115">
        <f t="shared" si="4"/>
        <v>9504</v>
      </c>
      <c r="E56" s="115">
        <f t="shared" si="4"/>
        <v>9999</v>
      </c>
      <c r="F56" s="115">
        <f t="shared" si="4"/>
        <v>9999</v>
      </c>
      <c r="G56" s="115">
        <f t="shared" si="4"/>
        <v>9999</v>
      </c>
    </row>
    <row r="57" spans="1:7" ht="25.5" x14ac:dyDescent="0.25">
      <c r="A57" s="66" t="s">
        <v>89</v>
      </c>
      <c r="B57" s="67" t="s">
        <v>90</v>
      </c>
      <c r="C57" s="94">
        <f t="shared" si="4"/>
        <v>11606.61</v>
      </c>
      <c r="D57" s="94">
        <f t="shared" si="4"/>
        <v>9504</v>
      </c>
      <c r="E57" s="94">
        <f t="shared" si="4"/>
        <v>9999</v>
      </c>
      <c r="F57" s="94">
        <f t="shared" si="4"/>
        <v>9999</v>
      </c>
      <c r="G57" s="94">
        <f t="shared" si="4"/>
        <v>9999</v>
      </c>
    </row>
    <row r="58" spans="1:7" x14ac:dyDescent="0.25">
      <c r="A58" s="68" t="s">
        <v>93</v>
      </c>
      <c r="B58" s="67" t="s">
        <v>94</v>
      </c>
      <c r="C58" s="116">
        <v>11606.61</v>
      </c>
      <c r="D58" s="116">
        <v>9504</v>
      </c>
      <c r="E58" s="116">
        <v>9999</v>
      </c>
      <c r="F58" s="116">
        <v>9999</v>
      </c>
      <c r="G58" s="116">
        <v>9999</v>
      </c>
    </row>
    <row r="59" spans="1:7" ht="25.5" x14ac:dyDescent="0.25">
      <c r="A59" s="102" t="s">
        <v>116</v>
      </c>
      <c r="B59" s="103" t="s">
        <v>117</v>
      </c>
      <c r="C59" s="114">
        <f t="shared" ref="C59:G61" si="5">SUM(C60)</f>
        <v>5574.36</v>
      </c>
      <c r="D59" s="114">
        <f t="shared" si="5"/>
        <v>2862</v>
      </c>
      <c r="E59" s="114">
        <f t="shared" si="5"/>
        <v>7632</v>
      </c>
      <c r="F59" s="114">
        <f t="shared" si="5"/>
        <v>7632</v>
      </c>
      <c r="G59" s="114">
        <f t="shared" si="5"/>
        <v>7632</v>
      </c>
    </row>
    <row r="60" spans="1:7" x14ac:dyDescent="0.25">
      <c r="A60" s="105" t="s">
        <v>102</v>
      </c>
      <c r="B60" s="106" t="s">
        <v>118</v>
      </c>
      <c r="C60" s="115">
        <f t="shared" si="5"/>
        <v>5574.36</v>
      </c>
      <c r="D60" s="115">
        <f t="shared" si="5"/>
        <v>2862</v>
      </c>
      <c r="E60" s="115">
        <f t="shared" si="5"/>
        <v>7632</v>
      </c>
      <c r="F60" s="115">
        <f t="shared" si="5"/>
        <v>7632</v>
      </c>
      <c r="G60" s="115">
        <f t="shared" si="5"/>
        <v>7632</v>
      </c>
    </row>
    <row r="61" spans="1:7" ht="25.5" x14ac:dyDescent="0.25">
      <c r="A61" s="66" t="s">
        <v>89</v>
      </c>
      <c r="B61" s="67" t="s">
        <v>90</v>
      </c>
      <c r="C61" s="94">
        <f t="shared" si="5"/>
        <v>5574.36</v>
      </c>
      <c r="D61" s="94">
        <f t="shared" si="5"/>
        <v>2862</v>
      </c>
      <c r="E61" s="94">
        <f t="shared" si="5"/>
        <v>7632</v>
      </c>
      <c r="F61" s="94">
        <f t="shared" si="5"/>
        <v>7632</v>
      </c>
      <c r="G61" s="94">
        <f t="shared" si="5"/>
        <v>7632</v>
      </c>
    </row>
    <row r="62" spans="1:7" x14ac:dyDescent="0.25">
      <c r="A62" s="68" t="s">
        <v>93</v>
      </c>
      <c r="B62" s="67" t="s">
        <v>94</v>
      </c>
      <c r="C62" s="116">
        <v>5574.36</v>
      </c>
      <c r="D62" s="116">
        <v>2862</v>
      </c>
      <c r="E62" s="116">
        <v>7632</v>
      </c>
      <c r="F62" s="116">
        <v>7632</v>
      </c>
      <c r="G62" s="116">
        <v>7632</v>
      </c>
    </row>
    <row r="63" spans="1:7" x14ac:dyDescent="0.25">
      <c r="A63" s="102" t="s">
        <v>121</v>
      </c>
      <c r="B63" s="103" t="s">
        <v>122</v>
      </c>
      <c r="C63" s="114">
        <f t="shared" ref="C63:G65" si="6">SUM(C64)</f>
        <v>0</v>
      </c>
      <c r="D63" s="114">
        <f t="shared" si="6"/>
        <v>810</v>
      </c>
      <c r="E63" s="114">
        <f t="shared" si="6"/>
        <v>908</v>
      </c>
      <c r="F63" s="114">
        <f t="shared" si="6"/>
        <v>908</v>
      </c>
      <c r="G63" s="114">
        <f t="shared" si="6"/>
        <v>908</v>
      </c>
    </row>
    <row r="64" spans="1:7" x14ac:dyDescent="0.25">
      <c r="A64" s="105" t="s">
        <v>102</v>
      </c>
      <c r="B64" s="106" t="s">
        <v>118</v>
      </c>
      <c r="C64" s="115">
        <f t="shared" si="6"/>
        <v>0</v>
      </c>
      <c r="D64" s="115">
        <f t="shared" si="6"/>
        <v>810</v>
      </c>
      <c r="E64" s="115">
        <f t="shared" si="6"/>
        <v>908</v>
      </c>
      <c r="F64" s="115">
        <f t="shared" si="6"/>
        <v>908</v>
      </c>
      <c r="G64" s="115">
        <f t="shared" si="6"/>
        <v>908</v>
      </c>
    </row>
    <row r="65" spans="1:7" ht="25.5" x14ac:dyDescent="0.25">
      <c r="A65" s="66" t="s">
        <v>89</v>
      </c>
      <c r="B65" s="67" t="s">
        <v>90</v>
      </c>
      <c r="C65" s="94">
        <f t="shared" si="6"/>
        <v>0</v>
      </c>
      <c r="D65" s="94">
        <f t="shared" si="6"/>
        <v>810</v>
      </c>
      <c r="E65" s="94">
        <f t="shared" si="6"/>
        <v>908</v>
      </c>
      <c r="F65" s="94">
        <f t="shared" si="6"/>
        <v>908</v>
      </c>
      <c r="G65" s="94">
        <f t="shared" si="6"/>
        <v>908</v>
      </c>
    </row>
    <row r="66" spans="1:7" x14ac:dyDescent="0.25">
      <c r="A66" s="68" t="s">
        <v>93</v>
      </c>
      <c r="B66" s="67" t="s">
        <v>94</v>
      </c>
      <c r="C66" s="116">
        <v>0</v>
      </c>
      <c r="D66" s="116">
        <v>810</v>
      </c>
      <c r="E66" s="116">
        <v>908</v>
      </c>
      <c r="F66" s="116">
        <v>908</v>
      </c>
      <c r="G66" s="116">
        <v>908</v>
      </c>
    </row>
    <row r="67" spans="1:7" x14ac:dyDescent="0.25">
      <c r="A67" s="69"/>
      <c r="B67" s="69"/>
      <c r="C67" s="116"/>
      <c r="D67" s="116"/>
      <c r="E67" s="116"/>
      <c r="F67" s="116"/>
      <c r="G67" s="116"/>
    </row>
    <row r="68" spans="1:7" ht="25.5" x14ac:dyDescent="0.25">
      <c r="A68" s="95" t="s">
        <v>123</v>
      </c>
      <c r="B68" s="96" t="s">
        <v>124</v>
      </c>
      <c r="C68" s="117">
        <f>SUM(C69)</f>
        <v>4330.43</v>
      </c>
      <c r="D68" s="117">
        <f>SUM(D69)</f>
        <v>5840</v>
      </c>
      <c r="E68" s="117">
        <f>SUM(E69)</f>
        <v>5309</v>
      </c>
      <c r="F68" s="117">
        <f>SUM(F69)</f>
        <v>0</v>
      </c>
      <c r="G68" s="117">
        <f>SUM(G69)</f>
        <v>0</v>
      </c>
    </row>
    <row r="69" spans="1:7" ht="25.5" x14ac:dyDescent="0.25">
      <c r="A69" s="109" t="s">
        <v>125</v>
      </c>
      <c r="B69" s="110" t="s">
        <v>126</v>
      </c>
      <c r="C69" s="115">
        <f>SUM(C70+C75)</f>
        <v>4330.43</v>
      </c>
      <c r="D69" s="115">
        <f>SUM(D70+D75)</f>
        <v>5840</v>
      </c>
      <c r="E69" s="115">
        <f>SUM(E70+E75)</f>
        <v>5309</v>
      </c>
      <c r="F69" s="115">
        <f>SUM(F70+F75)</f>
        <v>0</v>
      </c>
      <c r="G69" s="115">
        <f>SUM(G70+G75)</f>
        <v>0</v>
      </c>
    </row>
    <row r="70" spans="1:7" s="63" customFormat="1" ht="25.5" x14ac:dyDescent="0.25">
      <c r="A70" s="100" t="s">
        <v>127</v>
      </c>
      <c r="B70" s="101" t="s">
        <v>128</v>
      </c>
      <c r="C70" s="104">
        <f t="shared" ref="C70:G73" si="7">SUM(C71)</f>
        <v>0</v>
      </c>
      <c r="D70" s="104">
        <f t="shared" si="7"/>
        <v>531</v>
      </c>
      <c r="E70" s="104">
        <f t="shared" si="7"/>
        <v>0</v>
      </c>
      <c r="F70" s="104">
        <f t="shared" si="7"/>
        <v>0</v>
      </c>
      <c r="G70" s="104">
        <f t="shared" si="7"/>
        <v>0</v>
      </c>
    </row>
    <row r="71" spans="1:7" ht="25.5" x14ac:dyDescent="0.25">
      <c r="A71" s="102" t="s">
        <v>129</v>
      </c>
      <c r="B71" s="103" t="s">
        <v>130</v>
      </c>
      <c r="C71" s="114">
        <f t="shared" si="7"/>
        <v>0</v>
      </c>
      <c r="D71" s="114">
        <f t="shared" si="7"/>
        <v>531</v>
      </c>
      <c r="E71" s="114">
        <f t="shared" si="7"/>
        <v>0</v>
      </c>
      <c r="F71" s="114">
        <f t="shared" si="7"/>
        <v>0</v>
      </c>
      <c r="G71" s="114">
        <f t="shared" si="7"/>
        <v>0</v>
      </c>
    </row>
    <row r="72" spans="1:7" ht="25.5" x14ac:dyDescent="0.25">
      <c r="A72" s="111" t="s">
        <v>125</v>
      </c>
      <c r="B72" s="110" t="s">
        <v>126</v>
      </c>
      <c r="C72" s="115">
        <f t="shared" si="7"/>
        <v>0</v>
      </c>
      <c r="D72" s="115">
        <f t="shared" si="7"/>
        <v>531</v>
      </c>
      <c r="E72" s="115">
        <f t="shared" si="7"/>
        <v>0</v>
      </c>
      <c r="F72" s="115">
        <f t="shared" si="7"/>
        <v>0</v>
      </c>
      <c r="G72" s="115">
        <f t="shared" si="7"/>
        <v>0</v>
      </c>
    </row>
    <row r="73" spans="1:7" ht="25.5" x14ac:dyDescent="0.25">
      <c r="A73" s="66" t="s">
        <v>89</v>
      </c>
      <c r="B73" s="67" t="s">
        <v>90</v>
      </c>
      <c r="C73" s="94">
        <f t="shared" si="7"/>
        <v>0</v>
      </c>
      <c r="D73" s="94">
        <f t="shared" si="7"/>
        <v>531</v>
      </c>
      <c r="E73" s="94">
        <f t="shared" si="7"/>
        <v>0</v>
      </c>
      <c r="F73" s="94">
        <f t="shared" si="7"/>
        <v>0</v>
      </c>
      <c r="G73" s="94">
        <f t="shared" si="7"/>
        <v>0</v>
      </c>
    </row>
    <row r="74" spans="1:7" x14ac:dyDescent="0.25">
      <c r="A74" s="68" t="s">
        <v>93</v>
      </c>
      <c r="B74" s="67" t="s">
        <v>94</v>
      </c>
      <c r="C74" s="116">
        <v>0</v>
      </c>
      <c r="D74" s="116">
        <v>531</v>
      </c>
      <c r="E74" s="116">
        <v>0</v>
      </c>
      <c r="F74" s="116">
        <v>0</v>
      </c>
      <c r="G74" s="116">
        <v>0</v>
      </c>
    </row>
    <row r="75" spans="1:7" ht="25.5" x14ac:dyDescent="0.25">
      <c r="A75" s="100" t="s">
        <v>131</v>
      </c>
      <c r="B75" s="101" t="s">
        <v>132</v>
      </c>
      <c r="C75" s="104">
        <f t="shared" ref="C75:G78" si="8">SUM(C76)</f>
        <v>4330.43</v>
      </c>
      <c r="D75" s="104">
        <f t="shared" si="8"/>
        <v>5309</v>
      </c>
      <c r="E75" s="104">
        <f t="shared" si="8"/>
        <v>5309</v>
      </c>
      <c r="F75" s="104">
        <f t="shared" si="8"/>
        <v>0</v>
      </c>
      <c r="G75" s="104">
        <f t="shared" si="8"/>
        <v>0</v>
      </c>
    </row>
    <row r="76" spans="1:7" ht="25.5" x14ac:dyDescent="0.25">
      <c r="A76" s="102" t="s">
        <v>133</v>
      </c>
      <c r="B76" s="103" t="s">
        <v>134</v>
      </c>
      <c r="C76" s="114">
        <f t="shared" si="8"/>
        <v>4330.43</v>
      </c>
      <c r="D76" s="114">
        <f t="shared" si="8"/>
        <v>5309</v>
      </c>
      <c r="E76" s="114">
        <f t="shared" si="8"/>
        <v>5309</v>
      </c>
      <c r="F76" s="114">
        <f t="shared" si="8"/>
        <v>0</v>
      </c>
      <c r="G76" s="114">
        <f t="shared" si="8"/>
        <v>0</v>
      </c>
    </row>
    <row r="77" spans="1:7" ht="25.5" x14ac:dyDescent="0.25">
      <c r="A77" s="111" t="s">
        <v>125</v>
      </c>
      <c r="B77" s="110" t="s">
        <v>126</v>
      </c>
      <c r="C77" s="115">
        <f t="shared" si="8"/>
        <v>4330.43</v>
      </c>
      <c r="D77" s="115">
        <f t="shared" si="8"/>
        <v>5309</v>
      </c>
      <c r="E77" s="115">
        <f t="shared" si="8"/>
        <v>5309</v>
      </c>
      <c r="F77" s="115">
        <f t="shared" si="8"/>
        <v>0</v>
      </c>
      <c r="G77" s="115">
        <f t="shared" si="8"/>
        <v>0</v>
      </c>
    </row>
    <row r="78" spans="1:7" ht="25.5" x14ac:dyDescent="0.25">
      <c r="A78" s="66" t="s">
        <v>89</v>
      </c>
      <c r="B78" s="67" t="s">
        <v>90</v>
      </c>
      <c r="C78" s="94">
        <f t="shared" si="8"/>
        <v>4330.43</v>
      </c>
      <c r="D78" s="94">
        <f t="shared" si="8"/>
        <v>5309</v>
      </c>
      <c r="E78" s="94">
        <f t="shared" si="8"/>
        <v>5309</v>
      </c>
      <c r="F78" s="94">
        <f t="shared" si="8"/>
        <v>0</v>
      </c>
      <c r="G78" s="94">
        <f t="shared" si="8"/>
        <v>0</v>
      </c>
    </row>
    <row r="79" spans="1:7" x14ac:dyDescent="0.25">
      <c r="A79" s="68" t="s">
        <v>93</v>
      </c>
      <c r="B79" s="67" t="s">
        <v>94</v>
      </c>
      <c r="C79" s="116">
        <v>4330.43</v>
      </c>
      <c r="D79" s="116">
        <v>5309</v>
      </c>
      <c r="E79" s="116">
        <v>5309</v>
      </c>
      <c r="F79" s="116">
        <v>0</v>
      </c>
      <c r="G79" s="116">
        <v>0</v>
      </c>
    </row>
    <row r="80" spans="1:7" ht="22.5" customHeight="1" x14ac:dyDescent="0.25">
      <c r="A80" s="118" t="s">
        <v>135</v>
      </c>
      <c r="B80" s="118" t="s">
        <v>136</v>
      </c>
      <c r="C80" s="119">
        <f>SUM(C75+C70+C8)</f>
        <v>556014.53000000014</v>
      </c>
      <c r="D80" s="119">
        <f>SUM(D75+D70+D8)</f>
        <v>810876.5</v>
      </c>
      <c r="E80" s="119">
        <f>SUM(E75+E70+E8)</f>
        <v>944783</v>
      </c>
      <c r="F80" s="119">
        <f>SUM(F75+F70+F8)</f>
        <v>967827</v>
      </c>
      <c r="G80" s="119">
        <f>SUM(G75+G70+G8)</f>
        <v>987036</v>
      </c>
    </row>
  </sheetData>
  <mergeCells count="1">
    <mergeCell ref="A2:G2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 Sažetak</vt:lpstr>
      <vt:lpstr> Račun prihoda i rashoda</vt:lpstr>
      <vt:lpstr> Račun financiranja</vt:lpstr>
      <vt:lpstr>Posebni dio</vt:lpstr>
      <vt:lpstr>' Račun financiranja'!Podrucje_ispisa</vt:lpstr>
      <vt:lpstr>' Račun prihoda i rashoda'!Podrucje_ispisa</vt:lpstr>
      <vt:lpstr>' Sažetak'!Podrucje_ispisa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2024-12-23T08:33:43Z</dcterms:modified>
</cp:coreProperties>
</file>