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FE023B7-F291-42CC-BCDD-ECA315464DCC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 007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H44" i="3"/>
  <c r="H35" i="3" s="1"/>
  <c r="H72" i="3"/>
  <c r="H73" i="3"/>
  <c r="I14" i="3"/>
  <c r="H14" i="3"/>
  <c r="I26" i="3"/>
  <c r="G20" i="8" l="1"/>
  <c r="G11" i="8"/>
  <c r="G37" i="3"/>
  <c r="K39" i="3"/>
  <c r="J73" i="3" l="1"/>
  <c r="J74" i="3"/>
  <c r="I44" i="3"/>
  <c r="I73" i="3"/>
  <c r="I72" i="3" s="1"/>
  <c r="I36" i="3"/>
  <c r="H20" i="3"/>
  <c r="H19" i="3" s="1"/>
  <c r="J26" i="3"/>
  <c r="I25" i="3"/>
  <c r="L13" i="3"/>
  <c r="K13" i="3"/>
  <c r="H26" i="3"/>
  <c r="H25" i="3" s="1"/>
  <c r="H22" i="3"/>
  <c r="I22" i="3"/>
  <c r="H12" i="3"/>
  <c r="I12" i="3"/>
  <c r="I35" i="3" l="1"/>
  <c r="L25" i="1"/>
  <c r="L24" i="1"/>
  <c r="K25" i="1"/>
  <c r="K24" i="1"/>
  <c r="H8" i="11"/>
  <c r="H9" i="11"/>
  <c r="G8" i="11"/>
  <c r="G9" i="11"/>
  <c r="F7" i="11"/>
  <c r="F6" i="11" s="1"/>
  <c r="E7" i="11"/>
  <c r="H7" i="11" s="1"/>
  <c r="D7" i="11"/>
  <c r="D6" i="11" s="1"/>
  <c r="C7" i="11"/>
  <c r="C6" i="11" s="1"/>
  <c r="G6" i="11" l="1"/>
  <c r="G7" i="11"/>
  <c r="E6" i="11"/>
  <c r="H6" i="11" s="1"/>
  <c r="H7" i="8"/>
  <c r="H8" i="8"/>
  <c r="H9" i="8"/>
  <c r="H10" i="8"/>
  <c r="H11" i="8"/>
  <c r="H12" i="8"/>
  <c r="H13" i="8"/>
  <c r="H16" i="8"/>
  <c r="H17" i="8"/>
  <c r="H18" i="8"/>
  <c r="H19" i="8"/>
  <c r="H20" i="8"/>
  <c r="H21" i="8"/>
  <c r="H22" i="8"/>
  <c r="G7" i="8"/>
  <c r="G8" i="8"/>
  <c r="G9" i="8"/>
  <c r="G10" i="8"/>
  <c r="G12" i="8"/>
  <c r="G16" i="8"/>
  <c r="G17" i="8"/>
  <c r="G18" i="8"/>
  <c r="G19" i="8"/>
  <c r="G21" i="8"/>
  <c r="K38" i="3"/>
  <c r="K40" i="3"/>
  <c r="K41" i="3"/>
  <c r="K43" i="3"/>
  <c r="K46" i="3"/>
  <c r="K47" i="3"/>
  <c r="K48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6" i="3"/>
  <c r="K67" i="3"/>
  <c r="K68" i="3"/>
  <c r="K71" i="3"/>
  <c r="K77" i="3"/>
  <c r="L15" i="3"/>
  <c r="L18" i="3"/>
  <c r="L21" i="3"/>
  <c r="L24" i="3"/>
  <c r="L27" i="3"/>
  <c r="L28" i="3"/>
  <c r="K15" i="3"/>
  <c r="K18" i="3"/>
  <c r="K21" i="3"/>
  <c r="K24" i="3"/>
  <c r="K27" i="3"/>
  <c r="K28" i="3"/>
  <c r="L11" i="1"/>
  <c r="L14" i="1"/>
  <c r="L15" i="1"/>
  <c r="K11" i="1"/>
  <c r="K14" i="1"/>
  <c r="K15" i="1"/>
  <c r="E15" i="8" l="1"/>
  <c r="D15" i="8"/>
  <c r="E6" i="8"/>
  <c r="D6" i="8"/>
  <c r="F15" i="8"/>
  <c r="C15" i="8"/>
  <c r="C6" i="8"/>
  <c r="F6" i="8"/>
  <c r="G15" i="8" l="1"/>
  <c r="G6" i="8"/>
  <c r="H15" i="8"/>
  <c r="H6" i="8"/>
  <c r="I34" i="3"/>
  <c r="H34" i="3"/>
  <c r="G74" i="3"/>
  <c r="J70" i="3"/>
  <c r="G70" i="3"/>
  <c r="G69" i="3" s="1"/>
  <c r="J65" i="3"/>
  <c r="G65" i="3"/>
  <c r="J56" i="3"/>
  <c r="G56" i="3"/>
  <c r="J49" i="3"/>
  <c r="G49" i="3"/>
  <c r="J45" i="3"/>
  <c r="G45" i="3"/>
  <c r="J42" i="3"/>
  <c r="G42" i="3"/>
  <c r="G36" i="3" s="1"/>
  <c r="J37" i="3"/>
  <c r="I11" i="3"/>
  <c r="I10" i="3" s="1"/>
  <c r="H11" i="3"/>
  <c r="H10" i="3" s="1"/>
  <c r="G26" i="3"/>
  <c r="G25" i="3" s="1"/>
  <c r="J23" i="3"/>
  <c r="G23" i="3"/>
  <c r="G22" i="3" s="1"/>
  <c r="J20" i="3"/>
  <c r="G20" i="3"/>
  <c r="G19" i="3" s="1"/>
  <c r="J17" i="3"/>
  <c r="G17" i="3"/>
  <c r="G16" i="3" s="1"/>
  <c r="J14" i="3"/>
  <c r="J12" i="3" s="1"/>
  <c r="G14" i="3"/>
  <c r="G12" i="3" s="1"/>
  <c r="I13" i="1"/>
  <c r="I10" i="1"/>
  <c r="H16" i="1"/>
  <c r="J13" i="1"/>
  <c r="J10" i="1"/>
  <c r="I16" i="1" l="1"/>
  <c r="L13" i="1"/>
  <c r="L10" i="1"/>
  <c r="K13" i="1"/>
  <c r="K10" i="1"/>
  <c r="G16" i="1"/>
  <c r="G73" i="3"/>
  <c r="G72" i="3" s="1"/>
  <c r="G44" i="3"/>
  <c r="J44" i="3"/>
  <c r="K42" i="3"/>
  <c r="K70" i="3"/>
  <c r="L70" i="3"/>
  <c r="L14" i="3"/>
  <c r="K14" i="3"/>
  <c r="J36" i="3"/>
  <c r="K37" i="3"/>
  <c r="L37" i="3"/>
  <c r="K45" i="3"/>
  <c r="L45" i="3"/>
  <c r="J69" i="3"/>
  <c r="J16" i="3"/>
  <c r="K17" i="3"/>
  <c r="L17" i="3"/>
  <c r="L49" i="3"/>
  <c r="K49" i="3"/>
  <c r="L74" i="3"/>
  <c r="K74" i="3"/>
  <c r="J19" i="3"/>
  <c r="L20" i="3"/>
  <c r="K20" i="3"/>
  <c r="L23" i="3"/>
  <c r="K23" i="3"/>
  <c r="K65" i="3"/>
  <c r="L65" i="3"/>
  <c r="J25" i="3"/>
  <c r="L26" i="3"/>
  <c r="K26" i="3"/>
  <c r="K56" i="3"/>
  <c r="L56" i="3"/>
  <c r="J22" i="3"/>
  <c r="G11" i="3"/>
  <c r="G10" i="3" s="1"/>
  <c r="J16" i="1"/>
  <c r="L16" i="1" l="1"/>
  <c r="K16" i="1"/>
  <c r="G35" i="3"/>
  <c r="G34" i="3" s="1"/>
  <c r="K44" i="3"/>
  <c r="L44" i="3"/>
  <c r="L69" i="3"/>
  <c r="K69" i="3"/>
  <c r="K16" i="3"/>
  <c r="L16" i="3"/>
  <c r="L73" i="3"/>
  <c r="K73" i="3"/>
  <c r="J72" i="3"/>
  <c r="J11" i="3"/>
  <c r="K22" i="3"/>
  <c r="L22" i="3"/>
  <c r="L25" i="3"/>
  <c r="K25" i="3"/>
  <c r="K36" i="3"/>
  <c r="L36" i="3"/>
  <c r="J35" i="3"/>
  <c r="L12" i="3"/>
  <c r="K12" i="3"/>
  <c r="L19" i="3"/>
  <c r="K19" i="3"/>
  <c r="K35" i="3" l="1"/>
  <c r="L35" i="3"/>
  <c r="J34" i="3"/>
  <c r="J10" i="3"/>
  <c r="K11" i="3"/>
  <c r="L11" i="3"/>
  <c r="L72" i="3"/>
  <c r="K72" i="3"/>
  <c r="L10" i="3" l="1"/>
  <c r="K10" i="3"/>
  <c r="K34" i="3"/>
  <c r="L34" i="3"/>
</calcChain>
</file>

<file path=xl/sharedStrings.xml><?xml version="1.0" encoding="utf-8"?>
<sst xmlns="http://schemas.openxmlformats.org/spreadsheetml/2006/main" count="793" uniqueCount="226">
  <si>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</si>
  <si>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</si>
  <si>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</si>
  <si>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</si>
  <si>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</si>
  <si>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</si>
  <si>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</si>
  <si>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</si>
  <si>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</si>
  <si>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</si>
  <si>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</si>
  <si>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</si>
  <si>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</si>
  <si>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</si>
  <si>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</si>
  <si>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</si>
  <si>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</si>
  <si>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</si>
  <si>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</si>
  <si>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</si>
  <si>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Službena putovanja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</si>
  <si>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</si>
  <si>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</si>
  <si>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</si>
  <si>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</si>
  <si>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</si>
  <si>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</si>
  <si>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</si>
  <si>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</si>
  <si>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</si>
  <si>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</si>
  <si>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</si>
  <si>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</si>
  <si>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</si>
  <si>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</si>
  <si>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</si>
  <si>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</si>
  <si>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</si>
  <si>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</si>
  <si>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</si>
  <si>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Pomoći prorač.korisnic. iz pror.koji im nije nadležan</t>
  </si>
  <si>
    <t>Tekuće pomoći pror.korisnicima iz pror.koji im nije n</t>
  </si>
  <si>
    <t>Prihodi od imovine</t>
  </si>
  <si>
    <t>Kamate na depozite po viđenju</t>
  </si>
  <si>
    <t>Prihodi po posebnim propisima i anaknada</t>
  </si>
  <si>
    <t>Ostali nespomenuti prihodi</t>
  </si>
  <si>
    <t>Prihodi od donacija</t>
  </si>
  <si>
    <t>Donacije</t>
  </si>
  <si>
    <t>Tekuće donacije</t>
  </si>
  <si>
    <t>Prihodi iz nadležnog proračuna</t>
  </si>
  <si>
    <t>Prihodi iz nadležnog proračuna za fin.rashoda pos.</t>
  </si>
  <si>
    <t>Prihodi iz nad.pror.za fin.rashoda za nefin.imovinu</t>
  </si>
  <si>
    <t>Plaće za prekovremeni rad</t>
  </si>
  <si>
    <t>Ostali rashodi za zaposlene</t>
  </si>
  <si>
    <t>Doprinosi na plaće</t>
  </si>
  <si>
    <t>Doprinosi za obavezno zdravstveno osiguranje</t>
  </si>
  <si>
    <t>Naknada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</si>
  <si>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</si>
  <si>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</si>
  <si>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</si>
  <si>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</si>
  <si>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</si>
  <si>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održavanje</t>
  </si>
  <si>
    <t>Sitan inventar</t>
  </si>
  <si>
    <t>Službena radna odjeća i obuća</t>
  </si>
  <si>
    <t>Rashodi za usluge</t>
  </si>
  <si>
    <t>Usluge telefona, pošte i prijevoza</t>
  </si>
  <si>
    <t>Usluge tekućeg i investicionog održavanja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</si>
  <si>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</si>
  <si>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</si>
  <si>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</si>
  <si>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</si>
  <si>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</si>
  <si>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</si>
  <si>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nespomenuti rashodi poslovanja</t>
  </si>
  <si>
    <t>Naknade za rad preds.i izvršnih tijela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</si>
  <si>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</si>
  <si>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</si>
  <si>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</si>
  <si>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</si>
  <si>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</si>
  <si>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</si>
  <si>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Postrojenje i oprema</t>
  </si>
  <si>
    <t>Uredska oprema i namještaj</t>
  </si>
  <si>
    <t>Oprema za održavanje i zaštitu</t>
  </si>
  <si>
    <t>Uređaji,strojevi i oprema za ostale namjene</t>
  </si>
  <si>
    <t>111 Opći prihodi i primici</t>
  </si>
  <si>
    <t>112 Opći prihodi i primici-posebni programi</t>
  </si>
  <si>
    <t>311 Vlastiti prihodi</t>
  </si>
  <si>
    <t>531 Proračuni drugi nivoi</t>
  </si>
  <si>
    <t>551 Pomoći iz inozemstva</t>
  </si>
  <si>
    <t>611 Donacije</t>
  </si>
  <si>
    <t>821 Preneseni viškovi iz ranijih godina</t>
  </si>
  <si>
    <t>09 Obrazovanje</t>
  </si>
  <si>
    <t>0911 Predškolsko obrazovanje</t>
  </si>
  <si>
    <t>0960 Dodatne usluge u obrazovanju</t>
  </si>
  <si>
    <t>Pomoći od međ.organizacija</t>
  </si>
  <si>
    <t>Komunikaciska oprema</t>
  </si>
  <si>
    <t>Ulaganje u računalne programe</t>
  </si>
  <si>
    <t>Nematerijalna proizvedena imovina</t>
  </si>
  <si>
    <t>Plaće u naravi</t>
  </si>
  <si>
    <t xml:space="preserve">IZVJEŠTAJ O IZVRŠENJU FINANCIJSKOG PLANA PRORAČUNSKOG KORISNIKA JEDINICE LOKALNE I PODRUČNE (REGIONALNE) SAMOUPRAVE: T.D.V.-G.I.I. "NARIDOLA" ZA RAZDOBLJE OD 01.01.2024.-30.06.2024. </t>
  </si>
  <si>
    <t xml:space="preserve">OSTVARENJE/IZVRŠENJE 
1.-6.2023. </t>
  </si>
  <si>
    <t>IZVORNI PLAN  2024.*</t>
  </si>
  <si>
    <t>TEKUĆI PLAN 2024.*</t>
  </si>
  <si>
    <t xml:space="preserve">OSTVARENJE/IZVRŠENJE 
1.-6.2024. </t>
  </si>
  <si>
    <t>IZVORNI PLAN 2024.*</t>
  </si>
  <si>
    <t xml:space="preserve">IZVRŠENJE 
1.-6.2023. </t>
  </si>
  <si>
    <t xml:space="preserve">IZVRŠENJE 
1.-6.2024. </t>
  </si>
  <si>
    <t>Pozicija za G.K.</t>
  </si>
  <si>
    <t>Pozicija</t>
  </si>
  <si>
    <t>Izvori finaciranja</t>
  </si>
  <si>
    <t>Razdjel</t>
  </si>
  <si>
    <t>Glava</t>
  </si>
  <si>
    <t>Program</t>
  </si>
  <si>
    <t>Funkcija</t>
  </si>
  <si>
    <t>Korisnik</t>
  </si>
  <si>
    <t>Aktivnost / projekt</t>
  </si>
  <si>
    <t>Konto</t>
  </si>
  <si>
    <t>Naziv</t>
  </si>
  <si>
    <t>Izvorni plan
2024</t>
  </si>
  <si>
    <t>Tekući plan
2024</t>
  </si>
  <si>
    <t>Preraspodjela
2024</t>
  </si>
  <si>
    <t>Tekući plan+preraspodjela</t>
  </si>
  <si>
    <t>Izvršenje od
01.01.2024 do 30.06.2024</t>
  </si>
  <si>
    <t>Razlika izvršenja</t>
  </si>
  <si>
    <t>Izvršenje/plan
2024</t>
  </si>
  <si>
    <t>007</t>
  </si>
  <si>
    <t xml:space="preserve">  </t>
  </si>
  <si>
    <t xml:space="preserve">     </t>
  </si>
  <si>
    <t xml:space="preserve">          </t>
  </si>
  <si>
    <t>UPRAVNI ODJEL ZA DRUŠTVENE DJELATNOSTI</t>
  </si>
  <si>
    <t>01</t>
  </si>
  <si>
    <t xml:space="preserve">112       </t>
  </si>
  <si>
    <t>Posebni programi - zajednički dio - iz Grada</t>
  </si>
  <si>
    <t>P1027</t>
  </si>
  <si>
    <t>Program: OPĆE JAVNE POTREBE U KULTURI</t>
  </si>
  <si>
    <t xml:space="preserve">7-021      </t>
  </si>
  <si>
    <t xml:space="preserve">112                                                                   </t>
  </si>
  <si>
    <t xml:space="preserve">0820      </t>
  </si>
  <si>
    <t xml:space="preserve">A102701   </t>
  </si>
  <si>
    <t>Aktivnost: GRADSKE KULTURNO-ZABAVNE MANIFESTACIJE</t>
  </si>
  <si>
    <t xml:space="preserve">3         </t>
  </si>
  <si>
    <t xml:space="preserve">32        </t>
  </si>
  <si>
    <t xml:space="preserve">322       </t>
  </si>
  <si>
    <t>P1032</t>
  </si>
  <si>
    <t>Program: SOCIJALNA SKRB</t>
  </si>
  <si>
    <t xml:space="preserve">7-074      </t>
  </si>
  <si>
    <t xml:space="preserve">1070      </t>
  </si>
  <si>
    <t xml:space="preserve">A103212   </t>
  </si>
  <si>
    <t>Aktivnost: NAKNADA RAZLIKE U CIJENI TOPLOG OBROKA</t>
  </si>
  <si>
    <t>02</t>
  </si>
  <si>
    <t>P1035</t>
  </si>
  <si>
    <t xml:space="preserve">0911      </t>
  </si>
  <si>
    <t>34522</t>
  </si>
  <si>
    <t>Proračunski korisnik 34522: TALIJANSKI DJEČJI VRTIĆ-GIARDINO D'INFANZIA NARIDOLA ROVINJ-ROVIGNO</t>
  </si>
  <si>
    <t xml:space="preserve">11        </t>
  </si>
  <si>
    <t>Opći prihodi i primici</t>
  </si>
  <si>
    <t xml:space="preserve">111       </t>
  </si>
  <si>
    <t>Redovna djelatnost - kod korisnika - iz Grada</t>
  </si>
  <si>
    <t xml:space="preserve">311       </t>
  </si>
  <si>
    <t>Vlastiti prihodi - uplate roditelja i osoblja</t>
  </si>
  <si>
    <t xml:space="preserve">531       </t>
  </si>
  <si>
    <t>Proračuni, drugi nivoi - za posebne i / ili ugovorene namjen</t>
  </si>
  <si>
    <t xml:space="preserve">551       </t>
  </si>
  <si>
    <t>Pomoći iz inozemstva</t>
  </si>
  <si>
    <t xml:space="preserve">611       </t>
  </si>
  <si>
    <t xml:space="preserve">7-113      </t>
  </si>
  <si>
    <t xml:space="preserve">111,311,531,551,611                                                   </t>
  </si>
  <si>
    <t xml:space="preserve">A103501   </t>
  </si>
  <si>
    <t>Aktivnost: REDOVAN RAD PREDŠKOLSKE USTANOVE</t>
  </si>
  <si>
    <t xml:space="preserve">111,531                                                               </t>
  </si>
  <si>
    <t xml:space="preserve">31        </t>
  </si>
  <si>
    <t xml:space="preserve">312       </t>
  </si>
  <si>
    <t xml:space="preserve">313       </t>
  </si>
  <si>
    <t xml:space="preserve">111,311,531                                                           </t>
  </si>
  <si>
    <t xml:space="preserve">321       </t>
  </si>
  <si>
    <t xml:space="preserve">111,311,551,611                                                       </t>
  </si>
  <si>
    <t xml:space="preserve">111,311                                                               </t>
  </si>
  <si>
    <t xml:space="preserve">323       </t>
  </si>
  <si>
    <t xml:space="preserve">329       </t>
  </si>
  <si>
    <t xml:space="preserve">311                                                                   </t>
  </si>
  <si>
    <t xml:space="preserve">34        </t>
  </si>
  <si>
    <t xml:space="preserve">343       </t>
  </si>
  <si>
    <t xml:space="preserve">311,551,611                                                           </t>
  </si>
  <si>
    <t xml:space="preserve">4         </t>
  </si>
  <si>
    <t xml:space="preserve">42        </t>
  </si>
  <si>
    <t xml:space="preserve">311,611                                                               </t>
  </si>
  <si>
    <t xml:space="preserve">422       </t>
  </si>
  <si>
    <t>Postrojenja i oprema</t>
  </si>
  <si>
    <t xml:space="preserve">551                                                                   </t>
  </si>
  <si>
    <t xml:space="preserve">424       </t>
  </si>
  <si>
    <t>Knjige, umjetnička djela i ost izložbene vrijednosti</t>
  </si>
  <si>
    <t xml:space="preserve">7-114      </t>
  </si>
  <si>
    <t xml:space="preserve">111                                                                   </t>
  </si>
  <si>
    <t xml:space="preserve">A103502   </t>
  </si>
  <si>
    <t>Aktivnost: UPRAVNO VIJEĆE</t>
  </si>
  <si>
    <t xml:space="preserve">7-115      </t>
  </si>
  <si>
    <t xml:space="preserve">531                                                                   </t>
  </si>
  <si>
    <t xml:space="preserve">A103503   </t>
  </si>
  <si>
    <t>Aktivnost: PROGRAM ZA DJECU NACIONALNIH MANJINA</t>
  </si>
  <si>
    <t xml:space="preserve">                                                                      </t>
  </si>
  <si>
    <t xml:space="preserve">7-116      </t>
  </si>
  <si>
    <t xml:space="preserve">A103504   </t>
  </si>
  <si>
    <t>Aktivnost: PROGRAM PREDŠKOLE</t>
  </si>
  <si>
    <t xml:space="preserve">7-118      </t>
  </si>
  <si>
    <t xml:space="preserve">A103513   </t>
  </si>
  <si>
    <t>Aktivnost: POMOĆNICI ZA DJECU S TEŠKOĆAMA U RAZVOJU</t>
  </si>
  <si>
    <t xml:space="preserve">7-119      </t>
  </si>
  <si>
    <t xml:space="preserve">K103503   </t>
  </si>
  <si>
    <t>Kapitalni projekt : OPREMANJE</t>
  </si>
  <si>
    <t xml:space="preserve">  Rekapitulacija PO FUNKCIJSKOJ KLASIFIKACIJI</t>
  </si>
  <si>
    <t xml:space="preserve">08        </t>
  </si>
  <si>
    <t>Rekreacija, kultura i religija</t>
  </si>
  <si>
    <t xml:space="preserve">    0820      </t>
  </si>
  <si>
    <t>Službe kulture</t>
  </si>
  <si>
    <t xml:space="preserve">09        </t>
  </si>
  <si>
    <t>Obrazovanje</t>
  </si>
  <si>
    <t xml:space="preserve">    0911      </t>
  </si>
  <si>
    <t>Predškolsko obrazovanje</t>
  </si>
  <si>
    <t xml:space="preserve">10        </t>
  </si>
  <si>
    <t>Socijalna zaštita</t>
  </si>
  <si>
    <t xml:space="preserve">    1070      </t>
  </si>
  <si>
    <t>Socij.pomoć stano.koje nije obuhv.redov.socij.progr.</t>
  </si>
  <si>
    <t xml:space="preserve">  Ukupno :</t>
  </si>
  <si>
    <t>II POSEBAN DIO                                                                                                                                    IZVJEŠTAJ PO PROGRAMSKOJ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</si>
</sst>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rgb="FFAAEDA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D5EA"/>
        <bgColor indexed="64"/>
      </patternFill>
    </fill>
    <fill>
      <patternFill patternType="solid">
        <fgColor rgb="FFC8E2F2"/>
        <bgColor indexed="64"/>
      </patternFill>
    </fill>
    <fill>
      <patternFill patternType="solid">
        <fgColor rgb="FFEDF5F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center" vertical="center" wrapText="1"/>
    </xf>
    <xf numFmtId="43" fontId="12" fillId="0" borderId="0" xfId="0" applyNumberFormat="1" applyFont="1" applyAlignment="1">
      <alignment wrapText="1"/>
    </xf>
    <xf numFmtId="43" fontId="1" fillId="0" borderId="5" xfId="0" applyNumberFormat="1" applyFont="1" applyBorder="1" applyAlignment="1">
      <alignment horizontal="center" vertical="center"/>
    </xf>
    <xf numFmtId="43" fontId="6" fillId="0" borderId="3" xfId="0" quotePrefix="1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>
      <alignment horizontal="right"/>
    </xf>
    <xf numFmtId="43" fontId="6" fillId="0" borderId="3" xfId="0" applyNumberFormat="1" applyFont="1" applyFill="1" applyBorder="1" applyAlignment="1">
      <alignment horizontal="right"/>
    </xf>
    <xf numFmtId="43" fontId="6" fillId="0" borderId="3" xfId="0" applyNumberFormat="1" applyFont="1" applyBorder="1" applyAlignment="1">
      <alignment horizontal="right"/>
    </xf>
    <xf numFmtId="43" fontId="4" fillId="0" borderId="0" xfId="0" applyNumberFormat="1" applyFont="1" applyFill="1" applyBorder="1" applyAlignment="1" applyProtection="1">
      <alignment horizontal="center" vertical="center" wrapText="1"/>
    </xf>
    <xf numFmtId="43" fontId="5" fillId="0" borderId="0" xfId="0" applyNumberFormat="1" applyFont="1" applyBorder="1" applyAlignment="1">
      <alignment horizontal="right"/>
    </xf>
    <xf numFmtId="43" fontId="11" fillId="0" borderId="0" xfId="0" applyNumberFormat="1" applyFont="1" applyFill="1" applyBorder="1" applyAlignment="1" applyProtection="1">
      <alignment horizontal="left" vertical="top" wrapText="1"/>
    </xf>
    <xf numFmtId="43" fontId="0" fillId="0" borderId="0" xfId="0" applyNumberFormat="1"/>
    <xf numFmtId="43" fontId="3" fillId="0" borderId="0" xfId="0" applyNumberFormat="1" applyFont="1" applyFill="1" applyBorder="1" applyAlignment="1" applyProtection="1">
      <alignment vertical="center" wrapText="1"/>
    </xf>
    <xf numFmtId="43" fontId="14" fillId="2" borderId="3" xfId="0" applyNumberFormat="1" applyFont="1" applyFill="1" applyBorder="1" applyAlignment="1" applyProtection="1">
      <alignment horizontal="center" vertical="center" wrapText="1"/>
    </xf>
    <xf numFmtId="43" fontId="3" fillId="0" borderId="0" xfId="0" applyNumberFormat="1" applyFont="1" applyFill="1" applyBorder="1" applyAlignment="1" applyProtection="1"/>
    <xf numFmtId="43" fontId="6" fillId="2" borderId="3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>
      <alignment horizontal="right"/>
    </xf>
    <xf numFmtId="43" fontId="6" fillId="2" borderId="3" xfId="0" applyNumberFormat="1" applyFont="1" applyFill="1" applyBorder="1" applyAlignment="1">
      <alignment horizontal="right"/>
    </xf>
    <xf numFmtId="43" fontId="1" fillId="0" borderId="3" xfId="0" applyNumberFormat="1" applyFont="1" applyBorder="1"/>
    <xf numFmtId="43" fontId="0" fillId="0" borderId="3" xfId="0" applyNumberFormat="1" applyBorder="1"/>
    <xf numFmtId="0" fontId="9" fillId="4" borderId="3" xfId="0" quotePrefix="1" applyFont="1" applyFill="1" applyBorder="1" applyAlignment="1">
      <alignment horizontal="left" vertical="center"/>
    </xf>
    <xf numFmtId="0" fontId="10" fillId="4" borderId="3" xfId="0" quotePrefix="1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43" fontId="6" fillId="4" borderId="3" xfId="0" applyNumberFormat="1" applyFont="1" applyFill="1" applyBorder="1" applyAlignment="1">
      <alignment horizontal="right"/>
    </xf>
    <xf numFmtId="43" fontId="3" fillId="4" borderId="3" xfId="0" applyNumberFormat="1" applyFont="1" applyFill="1" applyBorder="1" applyAlignment="1">
      <alignment horizontal="right"/>
    </xf>
    <xf numFmtId="43" fontId="1" fillId="4" borderId="3" xfId="0" applyNumberFormat="1" applyFont="1" applyFill="1" applyBorder="1"/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11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43" fontId="11" fillId="4" borderId="3" xfId="0" applyNumberFormat="1" applyFont="1" applyFill="1" applyBorder="1" applyAlignment="1">
      <alignment horizontal="right"/>
    </xf>
    <xf numFmtId="43" fontId="19" fillId="4" borderId="3" xfId="0" applyNumberFormat="1" applyFont="1" applyFill="1" applyBorder="1"/>
    <xf numFmtId="43" fontId="6" fillId="5" borderId="3" xfId="0" applyNumberFormat="1" applyFont="1" applyFill="1" applyBorder="1" applyAlignment="1">
      <alignment horizontal="right"/>
    </xf>
    <xf numFmtId="43" fontId="1" fillId="5" borderId="3" xfId="0" applyNumberFormat="1" applyFont="1" applyFill="1" applyBorder="1"/>
    <xf numFmtId="0" fontId="9" fillId="4" borderId="3" xfId="0" applyNumberFormat="1" applyFont="1" applyFill="1" applyBorder="1" applyAlignment="1" applyProtection="1">
      <alignment vertical="center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NumberFormat="1" applyFont="1" applyFill="1" applyBorder="1" applyAlignment="1" applyProtection="1">
      <alignment horizontal="left" vertical="center"/>
    </xf>
    <xf numFmtId="0" fontId="11" fillId="5" borderId="3" xfId="0" applyNumberFormat="1" applyFont="1" applyFill="1" applyBorder="1" applyAlignment="1" applyProtection="1">
      <alignment vertical="center" wrapText="1"/>
    </xf>
    <xf numFmtId="43" fontId="6" fillId="6" borderId="3" xfId="0" applyNumberFormat="1" applyFont="1" applyFill="1" applyBorder="1" applyAlignment="1">
      <alignment horizontal="right"/>
    </xf>
    <xf numFmtId="43" fontId="1" fillId="6" borderId="3" xfId="0" applyNumberFormat="1" applyFont="1" applyFill="1" applyBorder="1"/>
    <xf numFmtId="43" fontId="13" fillId="0" borderId="5" xfId="0" applyNumberFormat="1" applyFont="1" applyBorder="1" applyAlignment="1">
      <alignment horizontal="right" vertical="center"/>
    </xf>
    <xf numFmtId="43" fontId="0" fillId="6" borderId="3" xfId="0" applyNumberFormat="1" applyFill="1" applyBorder="1"/>
    <xf numFmtId="43" fontId="0" fillId="5" borderId="3" xfId="0" applyNumberFormat="1" applyFill="1" applyBorder="1"/>
    <xf numFmtId="43" fontId="0" fillId="4" borderId="3" xfId="0" applyNumberFormat="1" applyFill="1" applyBorder="1"/>
    <xf numFmtId="43" fontId="0" fillId="2" borderId="3" xfId="0" applyNumberFormat="1" applyFill="1" applyBorder="1"/>
    <xf numFmtId="43" fontId="0" fillId="2" borderId="3" xfId="0" applyNumberFormat="1" applyFill="1" applyBorder="1" applyAlignment="1">
      <alignment horizontal="center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43" fontId="6" fillId="7" borderId="3" xfId="0" applyNumberFormat="1" applyFont="1" applyFill="1" applyBorder="1" applyAlignment="1">
      <alignment horizontal="right"/>
    </xf>
    <xf numFmtId="43" fontId="1" fillId="7" borderId="3" xfId="0" applyNumberFormat="1" applyFont="1" applyFill="1" applyBorder="1"/>
    <xf numFmtId="43" fontId="0" fillId="7" borderId="3" xfId="0" applyNumberFormat="1" applyFill="1" applyBorder="1"/>
    <xf numFmtId="0" fontId="0" fillId="0" borderId="3" xfId="0" applyBorder="1"/>
    <xf numFmtId="0" fontId="0" fillId="2" borderId="3" xfId="0" applyFill="1" applyBorder="1"/>
    <xf numFmtId="43" fontId="1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wrapText="1"/>
    </xf>
    <xf numFmtId="0" fontId="0" fillId="0" borderId="0" xfId="0" applyFont="1" applyAlignment="1">
      <alignment vertical="center"/>
    </xf>
    <xf numFmtId="0" fontId="15" fillId="8" borderId="9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9" fontId="0" fillId="9" borderId="0" xfId="0" applyNumberFormat="1" applyFont="1" applyFill="1" applyAlignment="1">
      <alignment vertical="center"/>
    </xf>
    <xf numFmtId="49" fontId="20" fillId="9" borderId="0" xfId="0" applyNumberFormat="1" applyFont="1" applyFill="1" applyAlignment="1">
      <alignment vertical="center"/>
    </xf>
    <xf numFmtId="49" fontId="1" fillId="9" borderId="0" xfId="0" applyNumberFormat="1" applyFont="1" applyFill="1" applyAlignment="1">
      <alignment vertical="center"/>
    </xf>
    <xf numFmtId="4" fontId="1" fillId="9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0" fillId="10" borderId="0" xfId="0" applyNumberFormat="1" applyFont="1" applyFill="1" applyAlignment="1">
      <alignment vertical="center"/>
    </xf>
    <xf numFmtId="49" fontId="20" fillId="10" borderId="0" xfId="0" applyNumberFormat="1" applyFont="1" applyFill="1" applyAlignment="1">
      <alignment vertical="center"/>
    </xf>
    <xf numFmtId="49" fontId="1" fillId="10" borderId="0" xfId="0" applyNumberFormat="1" applyFont="1" applyFill="1" applyAlignment="1">
      <alignment vertical="center"/>
    </xf>
    <xf numFmtId="4" fontId="1" fillId="10" borderId="0" xfId="0" applyNumberFormat="1" applyFont="1" applyFill="1" applyAlignment="1">
      <alignment vertical="center"/>
    </xf>
    <xf numFmtId="49" fontId="0" fillId="11" borderId="0" xfId="0" applyNumberFormat="1" applyFont="1" applyFill="1" applyAlignment="1">
      <alignment vertical="center"/>
    </xf>
    <xf numFmtId="49" fontId="20" fillId="11" borderId="0" xfId="0" applyNumberFormat="1" applyFont="1" applyFill="1" applyAlignment="1">
      <alignment vertical="center"/>
    </xf>
    <xf numFmtId="49" fontId="1" fillId="11" borderId="0" xfId="0" applyNumberFormat="1" applyFont="1" applyFill="1" applyAlignment="1">
      <alignment vertical="center"/>
    </xf>
    <xf numFmtId="4" fontId="1" fillId="11" borderId="0" xfId="0" applyNumberFormat="1" applyFont="1" applyFill="1" applyAlignment="1">
      <alignment vertical="center"/>
    </xf>
    <xf numFmtId="49" fontId="0" fillId="12" borderId="0" xfId="0" applyNumberFormat="1" applyFont="1" applyFill="1" applyAlignment="1">
      <alignment vertical="center"/>
    </xf>
    <xf numFmtId="49" fontId="20" fillId="12" borderId="0" xfId="0" applyNumberFormat="1" applyFont="1" applyFill="1" applyAlignment="1">
      <alignment vertical="center"/>
    </xf>
    <xf numFmtId="49" fontId="1" fillId="12" borderId="0" xfId="0" applyNumberFormat="1" applyFont="1" applyFill="1" applyAlignment="1">
      <alignment vertical="center"/>
    </xf>
    <xf numFmtId="4" fontId="1" fillId="12" borderId="0" xfId="0" applyNumberFormat="1" applyFont="1" applyFill="1" applyAlignment="1">
      <alignment vertical="center"/>
    </xf>
    <xf numFmtId="49" fontId="20" fillId="0" borderId="0" xfId="0" applyNumberFormat="1" applyFont="1" applyAlignment="1">
      <alignment vertical="center"/>
    </xf>
    <xf numFmtId="49" fontId="0" fillId="13" borderId="0" xfId="0" applyNumberFormat="1" applyFont="1" applyFill="1" applyAlignment="1">
      <alignment vertical="center"/>
    </xf>
    <xf numFmtId="49" fontId="20" fillId="13" borderId="0" xfId="0" applyNumberFormat="1" applyFont="1" applyFill="1" applyAlignment="1">
      <alignment vertical="center"/>
    </xf>
    <xf numFmtId="49" fontId="1" fillId="13" borderId="0" xfId="0" applyNumberFormat="1" applyFont="1" applyFill="1" applyAlignment="1">
      <alignment vertical="center"/>
    </xf>
    <xf numFmtId="4" fontId="1" fillId="13" borderId="0" xfId="0" applyNumberFormat="1" applyFont="1" applyFill="1" applyAlignment="1">
      <alignment vertical="center"/>
    </xf>
    <xf numFmtId="49" fontId="0" fillId="14" borderId="0" xfId="0" applyNumberFormat="1" applyFont="1" applyFill="1" applyAlignment="1">
      <alignment vertical="center"/>
    </xf>
    <xf numFmtId="4" fontId="0" fillId="14" borderId="0" xfId="0" applyNumberFormat="1" applyFont="1" applyFill="1" applyAlignment="1">
      <alignment vertical="center"/>
    </xf>
    <xf numFmtId="49" fontId="0" fillId="15" borderId="0" xfId="0" applyNumberFormat="1" applyFont="1" applyFill="1" applyAlignment="1">
      <alignment vertical="center"/>
    </xf>
    <xf numFmtId="4" fontId="0" fillId="15" borderId="0" xfId="0" applyNumberFormat="1" applyFont="1" applyFill="1" applyAlignment="1">
      <alignment vertical="center"/>
    </xf>
    <xf numFmtId="49" fontId="1" fillId="14" borderId="0" xfId="0" applyNumberFormat="1" applyFont="1" applyFill="1" applyAlignment="1">
      <alignment vertical="center"/>
    </xf>
    <xf numFmtId="4" fontId="1" fillId="14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8" borderId="7" xfId="0" applyFont="1" applyFill="1" applyBorder="1" applyAlignment="1">
      <alignment horizontal="center" vertical="center" textRotation="90" wrapText="1"/>
    </xf>
    <xf numFmtId="0" fontId="15" fillId="8" borderId="8" xfId="0" applyFont="1" applyFill="1" applyBorder="1" applyAlignment="1">
      <alignment horizontal="center" vertical="center" textRotation="90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J26" sqref="J26"/>
    </sheetView>
  </sheetViews>
  <sheetFormatPr defaultRowHeight="15" x14ac:dyDescent="0.25"/>
  <cols>
    <col min="6" max="6" width="25.28515625" customWidth="1"/>
    <col min="7" max="10" width="25.28515625" style="39" customWidth="1"/>
    <col min="11" max="12" width="15.7109375" style="39" customWidth="1"/>
  </cols>
  <sheetData>
    <row r="1" spans="2:12" ht="42" customHeight="1" x14ac:dyDescent="0.25"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2:12" ht="18" customHeight="1" x14ac:dyDescent="0.25">
      <c r="B2" s="1"/>
      <c r="C2" s="1"/>
      <c r="D2" s="1"/>
      <c r="E2" s="1"/>
      <c r="F2" s="1"/>
      <c r="G2" s="29"/>
      <c r="H2" s="29"/>
      <c r="I2" s="29"/>
      <c r="J2" s="29"/>
      <c r="K2" s="29"/>
    </row>
    <row r="3" spans="2:12" ht="15.75" customHeight="1" x14ac:dyDescent="0.25">
      <c r="B3" s="120" t="s">
        <v>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12" ht="36" customHeight="1" x14ac:dyDescent="0.25">
      <c r="B4" s="140"/>
      <c r="C4" s="140"/>
      <c r="D4" s="140"/>
      <c r="E4" s="13"/>
      <c r="F4" s="13"/>
      <c r="G4" s="29"/>
      <c r="H4" s="29"/>
      <c r="I4" s="29"/>
      <c r="J4" s="40"/>
      <c r="K4" s="40"/>
    </row>
    <row r="5" spans="2:12" ht="18" customHeight="1" x14ac:dyDescent="0.25">
      <c r="B5" s="120" t="s">
        <v>33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2:12" ht="18" customHeight="1" x14ac:dyDescent="0.25">
      <c r="B6" s="24"/>
      <c r="C6" s="26"/>
      <c r="D6" s="26"/>
      <c r="E6" s="26"/>
      <c r="F6" s="26"/>
      <c r="G6" s="30"/>
      <c r="H6" s="30"/>
      <c r="I6" s="30"/>
      <c r="J6" s="30"/>
      <c r="K6" s="30"/>
    </row>
    <row r="7" spans="2:12" x14ac:dyDescent="0.25">
      <c r="B7" s="133" t="s">
        <v>34</v>
      </c>
      <c r="C7" s="133"/>
      <c r="D7" s="133"/>
      <c r="E7" s="133"/>
      <c r="F7" s="133"/>
      <c r="G7" s="31"/>
      <c r="H7" s="31"/>
      <c r="I7" s="31"/>
      <c r="J7" s="31"/>
      <c r="K7" s="70"/>
    </row>
    <row r="8" spans="2:12" ht="25.5" x14ac:dyDescent="0.25">
      <c r="B8" s="134" t="s">
        <v>6</v>
      </c>
      <c r="C8" s="135"/>
      <c r="D8" s="135"/>
      <c r="E8" s="135"/>
      <c r="F8" s="136"/>
      <c r="G8" s="32" t="s">
        <v>102</v>
      </c>
      <c r="H8" s="43" t="s">
        <v>103</v>
      </c>
      <c r="I8" s="43" t="s">
        <v>104</v>
      </c>
      <c r="J8" s="32" t="s">
        <v>105</v>
      </c>
      <c r="K8" s="43" t="s">
        <v>11</v>
      </c>
      <c r="L8" s="43" t="s">
        <v>25</v>
      </c>
    </row>
    <row r="9" spans="2:12" s="16" customFormat="1" ht="11.25" x14ac:dyDescent="0.2">
      <c r="B9" s="127">
        <v>1</v>
      </c>
      <c r="C9" s="127"/>
      <c r="D9" s="127"/>
      <c r="E9" s="127"/>
      <c r="F9" s="128"/>
      <c r="G9" s="84">
        <v>2</v>
      </c>
      <c r="H9" s="85">
        <v>3</v>
      </c>
      <c r="I9" s="85">
        <v>4</v>
      </c>
      <c r="J9" s="85">
        <v>5</v>
      </c>
      <c r="K9" s="41" t="s">
        <v>13</v>
      </c>
      <c r="L9" s="41" t="s">
        <v>14</v>
      </c>
    </row>
    <row r="10" spans="2:12" x14ac:dyDescent="0.25">
      <c r="B10" s="129" t="s">
        <v>0</v>
      </c>
      <c r="C10" s="130"/>
      <c r="D10" s="130"/>
      <c r="E10" s="130"/>
      <c r="F10" s="131"/>
      <c r="G10" s="33">
        <v>281666.34999999998</v>
      </c>
      <c r="H10" s="33">
        <v>676072</v>
      </c>
      <c r="I10" s="33">
        <f>SUM(I11+I12)</f>
        <v>676072</v>
      </c>
      <c r="J10" s="33">
        <f>SUM(J11+J12)</f>
        <v>339994.97</v>
      </c>
      <c r="K10" s="43">
        <f>J10/G10*100</f>
        <v>120.70840908045992</v>
      </c>
      <c r="L10" s="33">
        <f>J10/I10*100</f>
        <v>50.28975759978227</v>
      </c>
    </row>
    <row r="11" spans="2:12" x14ac:dyDescent="0.25">
      <c r="B11" s="132" t="s">
        <v>26</v>
      </c>
      <c r="C11" s="123"/>
      <c r="D11" s="123"/>
      <c r="E11" s="123"/>
      <c r="F11" s="125"/>
      <c r="G11" s="34">
        <v>281666.34999999998</v>
      </c>
      <c r="H11" s="34">
        <v>676072</v>
      </c>
      <c r="I11" s="34">
        <v>676072</v>
      </c>
      <c r="J11" s="34">
        <v>339994.97</v>
      </c>
      <c r="K11" s="43">
        <f t="shared" ref="K11:K16" si="0">J11/G11*100</f>
        <v>120.70840908045992</v>
      </c>
      <c r="L11" s="33">
        <f t="shared" ref="L11:L16" si="1">J11/I11*100</f>
        <v>50.28975759978227</v>
      </c>
    </row>
    <row r="12" spans="2:12" x14ac:dyDescent="0.25">
      <c r="B12" s="137" t="s">
        <v>31</v>
      </c>
      <c r="C12" s="125"/>
      <c r="D12" s="125"/>
      <c r="E12" s="125"/>
      <c r="F12" s="125"/>
      <c r="G12" s="34">
        <v>0</v>
      </c>
      <c r="H12" s="34">
        <v>0</v>
      </c>
      <c r="I12" s="34">
        <v>0</v>
      </c>
      <c r="J12" s="34">
        <v>0</v>
      </c>
      <c r="K12" s="43"/>
      <c r="L12" s="33"/>
    </row>
    <row r="13" spans="2:12" x14ac:dyDescent="0.25">
      <c r="B13" s="14" t="s">
        <v>1</v>
      </c>
      <c r="C13" s="25"/>
      <c r="D13" s="25"/>
      <c r="E13" s="25"/>
      <c r="F13" s="25"/>
      <c r="G13" s="33">
        <v>276698.90999999997</v>
      </c>
      <c r="H13" s="33">
        <v>676072</v>
      </c>
      <c r="I13" s="33">
        <f>SUM(I14+I15)</f>
        <v>676072</v>
      </c>
      <c r="J13" s="33">
        <f>SUM(J14+J15)</f>
        <v>342764.52</v>
      </c>
      <c r="K13" s="43">
        <f t="shared" si="0"/>
        <v>123.87635354255644</v>
      </c>
      <c r="L13" s="33">
        <f t="shared" si="1"/>
        <v>50.699410713651801</v>
      </c>
    </row>
    <row r="14" spans="2:12" x14ac:dyDescent="0.25">
      <c r="B14" s="122" t="s">
        <v>27</v>
      </c>
      <c r="C14" s="123"/>
      <c r="D14" s="123"/>
      <c r="E14" s="123"/>
      <c r="F14" s="123"/>
      <c r="G14" s="34">
        <v>275540.15999999997</v>
      </c>
      <c r="H14" s="34">
        <v>661843</v>
      </c>
      <c r="I14" s="34">
        <v>661843</v>
      </c>
      <c r="J14" s="34">
        <v>338388.27</v>
      </c>
      <c r="K14" s="43">
        <f t="shared" si="0"/>
        <v>122.80905621888296</v>
      </c>
      <c r="L14" s="33">
        <f t="shared" si="1"/>
        <v>51.128178435066928</v>
      </c>
    </row>
    <row r="15" spans="2:12" x14ac:dyDescent="0.25">
      <c r="B15" s="124" t="s">
        <v>28</v>
      </c>
      <c r="C15" s="125"/>
      <c r="D15" s="125"/>
      <c r="E15" s="125"/>
      <c r="F15" s="125"/>
      <c r="G15" s="35">
        <v>1158.75</v>
      </c>
      <c r="H15" s="35">
        <v>14229</v>
      </c>
      <c r="I15" s="35">
        <v>14229</v>
      </c>
      <c r="J15" s="35">
        <v>4376.25</v>
      </c>
      <c r="K15" s="43">
        <f t="shared" si="0"/>
        <v>377.66990291262135</v>
      </c>
      <c r="L15" s="33">
        <f t="shared" si="1"/>
        <v>30.755850727387728</v>
      </c>
    </row>
    <row r="16" spans="2:12" x14ac:dyDescent="0.25">
      <c r="B16" s="139" t="s">
        <v>35</v>
      </c>
      <c r="C16" s="130"/>
      <c r="D16" s="130"/>
      <c r="E16" s="130"/>
      <c r="F16" s="130"/>
      <c r="G16" s="33">
        <f>SUM(G10-G13)</f>
        <v>4967.4400000000023</v>
      </c>
      <c r="H16" s="33">
        <f>SUM(H10-H13)</f>
        <v>0</v>
      </c>
      <c r="I16" s="86">
        <f>SUM(I10-I13)</f>
        <v>0</v>
      </c>
      <c r="J16" s="86">
        <f>SUM(J10-J13)</f>
        <v>-2769.5500000000466</v>
      </c>
      <c r="K16" s="43">
        <f t="shared" si="0"/>
        <v>-55.754070507143425</v>
      </c>
      <c r="L16" s="33" t="e">
        <f t="shared" si="1"/>
        <v>#DIV/0!</v>
      </c>
    </row>
    <row r="17" spans="1:43" ht="18" x14ac:dyDescent="0.25">
      <c r="B17" s="13"/>
      <c r="C17" s="12"/>
      <c r="D17" s="12"/>
      <c r="E17" s="12"/>
      <c r="F17" s="12"/>
      <c r="G17" s="36"/>
      <c r="H17" s="36"/>
      <c r="I17" s="42"/>
      <c r="J17" s="42"/>
      <c r="K17" s="42"/>
      <c r="L17" s="42"/>
    </row>
    <row r="18" spans="1:43" ht="18" customHeight="1" x14ac:dyDescent="0.25">
      <c r="B18" s="133" t="s">
        <v>36</v>
      </c>
      <c r="C18" s="133"/>
      <c r="D18" s="133"/>
      <c r="E18" s="133"/>
      <c r="F18" s="133"/>
      <c r="G18" s="36"/>
      <c r="H18" s="36"/>
      <c r="I18" s="42"/>
      <c r="J18" s="42"/>
      <c r="K18" s="42"/>
      <c r="L18" s="42"/>
    </row>
    <row r="19" spans="1:43" ht="25.5" x14ac:dyDescent="0.25">
      <c r="B19" s="134" t="s">
        <v>6</v>
      </c>
      <c r="C19" s="135"/>
      <c r="D19" s="135"/>
      <c r="E19" s="135"/>
      <c r="F19" s="136"/>
      <c r="G19" s="32" t="s">
        <v>102</v>
      </c>
      <c r="H19" s="43" t="s">
        <v>103</v>
      </c>
      <c r="I19" s="43" t="s">
        <v>104</v>
      </c>
      <c r="J19" s="32" t="s">
        <v>105</v>
      </c>
      <c r="K19" s="43" t="s">
        <v>11</v>
      </c>
      <c r="L19" s="43" t="s">
        <v>25</v>
      </c>
    </row>
    <row r="20" spans="1:43" s="16" customFormat="1" x14ac:dyDescent="0.25">
      <c r="B20" s="127">
        <v>1</v>
      </c>
      <c r="C20" s="127"/>
      <c r="D20" s="127"/>
      <c r="E20" s="127"/>
      <c r="F20" s="128"/>
      <c r="G20" s="84">
        <v>2</v>
      </c>
      <c r="H20" s="85">
        <v>3</v>
      </c>
      <c r="I20" s="85">
        <v>4</v>
      </c>
      <c r="J20" s="85">
        <v>5</v>
      </c>
      <c r="K20" s="41" t="s">
        <v>13</v>
      </c>
      <c r="L20" s="41" t="s">
        <v>14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16"/>
      <c r="B21" s="132" t="s">
        <v>29</v>
      </c>
      <c r="C21" s="144"/>
      <c r="D21" s="144"/>
      <c r="E21" s="144"/>
      <c r="F21" s="145"/>
      <c r="G21" s="35"/>
      <c r="H21" s="35"/>
      <c r="I21" s="35"/>
      <c r="J21" s="35"/>
      <c r="K21" s="35"/>
      <c r="L21" s="35"/>
    </row>
    <row r="22" spans="1:43" x14ac:dyDescent="0.25">
      <c r="A22" s="16"/>
      <c r="B22" s="132" t="s">
        <v>30</v>
      </c>
      <c r="C22" s="123"/>
      <c r="D22" s="123"/>
      <c r="E22" s="123"/>
      <c r="F22" s="123"/>
      <c r="G22" s="35"/>
      <c r="H22" s="35"/>
      <c r="I22" s="35"/>
      <c r="J22" s="35"/>
      <c r="K22" s="35"/>
      <c r="L22" s="35"/>
    </row>
    <row r="23" spans="1:43" s="27" customFormat="1" ht="15" customHeight="1" x14ac:dyDescent="0.25">
      <c r="A23" s="16"/>
      <c r="B23" s="141" t="s">
        <v>32</v>
      </c>
      <c r="C23" s="142"/>
      <c r="D23" s="142"/>
      <c r="E23" s="142"/>
      <c r="F23" s="143"/>
      <c r="G23" s="33"/>
      <c r="H23" s="33"/>
      <c r="I23" s="33"/>
      <c r="J23" s="33"/>
      <c r="K23" s="35"/>
      <c r="L23" s="3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27" customFormat="1" ht="15" customHeight="1" x14ac:dyDescent="0.25">
      <c r="A24" s="16"/>
      <c r="B24" s="141" t="s">
        <v>37</v>
      </c>
      <c r="C24" s="142"/>
      <c r="D24" s="142"/>
      <c r="E24" s="142"/>
      <c r="F24" s="143"/>
      <c r="G24" s="33">
        <v>8488.31</v>
      </c>
      <c r="H24" s="33">
        <v>0</v>
      </c>
      <c r="I24" s="33">
        <v>0</v>
      </c>
      <c r="J24" s="33">
        <v>8858.2900000000009</v>
      </c>
      <c r="K24" s="35">
        <f>J24/G24*100</f>
        <v>104.3587003773425</v>
      </c>
      <c r="L24" s="33" t="e">
        <f>J24/I24*100</f>
        <v>#DIV/0!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16"/>
      <c r="B25" s="139" t="s">
        <v>38</v>
      </c>
      <c r="C25" s="130"/>
      <c r="D25" s="130"/>
      <c r="E25" s="130"/>
      <c r="F25" s="130"/>
      <c r="G25" s="33">
        <v>13455.75</v>
      </c>
      <c r="H25" s="33">
        <v>0</v>
      </c>
      <c r="I25" s="33">
        <v>0</v>
      </c>
      <c r="J25" s="33">
        <v>6088.74</v>
      </c>
      <c r="K25" s="35">
        <f>J25/G25*100</f>
        <v>45.250097541943035</v>
      </c>
      <c r="L25" s="33" t="e">
        <f>J25/I25*100</f>
        <v>#DIV/0!</v>
      </c>
    </row>
    <row r="26" spans="1:43" ht="15.75" x14ac:dyDescent="0.25">
      <c r="B26" s="10"/>
      <c r="C26" s="11"/>
      <c r="D26" s="11"/>
      <c r="E26" s="11"/>
      <c r="F26" s="11"/>
      <c r="G26" s="37"/>
      <c r="H26" s="37"/>
      <c r="I26" s="37"/>
      <c r="J26" s="37"/>
      <c r="K26" s="37"/>
    </row>
    <row r="27" spans="1:43" ht="15.75" x14ac:dyDescent="0.25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  <row r="28" spans="1:43" ht="15.75" x14ac:dyDescent="0.25">
      <c r="B28" s="10"/>
      <c r="C28" s="11"/>
      <c r="D28" s="11"/>
      <c r="E28" s="11"/>
      <c r="F28" s="11"/>
      <c r="G28" s="37"/>
      <c r="H28" s="37"/>
      <c r="I28" s="37"/>
      <c r="J28" s="37"/>
      <c r="K28" s="37"/>
    </row>
    <row r="29" spans="1:43" ht="15" customHeight="1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43" x14ac:dyDescent="0.25">
      <c r="B30" s="23"/>
      <c r="C30" s="23"/>
      <c r="D30" s="23"/>
      <c r="E30" s="23"/>
      <c r="F30" s="23"/>
      <c r="G30" s="38"/>
      <c r="H30" s="38"/>
      <c r="I30" s="38"/>
      <c r="J30" s="38"/>
      <c r="K30" s="38"/>
    </row>
    <row r="31" spans="1:43" ht="15" customHeight="1" x14ac:dyDescent="0.25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43" ht="36.75" customHeight="1" x14ac:dyDescent="0.25"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2:12" x14ac:dyDescent="0.25"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2:12" ht="15" customHeight="1" x14ac:dyDescent="0.25"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</row>
    <row r="35" spans="2:12" x14ac:dyDescent="0.25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topLeftCell="A1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8" width="25.28515625" style="39" customWidth="1"/>
    <col min="9" max="9" width="25.28515625" customWidth="1"/>
    <col min="10" max="10" width="25.28515625" style="39" customWidth="1"/>
    <col min="11" max="12" width="15.7109375" style="39" customWidth="1"/>
  </cols>
  <sheetData>
    <row r="1" spans="2:12" ht="18" customHeight="1" x14ac:dyDescent="0.25">
      <c r="B1" s="1"/>
      <c r="C1" s="1"/>
      <c r="D1" s="1"/>
      <c r="E1" s="13"/>
      <c r="F1" s="1"/>
      <c r="G1" s="29"/>
      <c r="H1" s="29"/>
      <c r="I1" s="1"/>
      <c r="J1" s="29"/>
      <c r="K1" s="29"/>
    </row>
    <row r="2" spans="2:12" ht="15.75" customHeight="1" x14ac:dyDescent="0.25">
      <c r="B2" s="120" t="s">
        <v>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8" x14ac:dyDescent="0.25">
      <c r="B3" s="1"/>
      <c r="C3" s="1"/>
      <c r="D3" s="1"/>
      <c r="E3" s="13"/>
      <c r="F3" s="1"/>
      <c r="G3" s="29"/>
      <c r="H3" s="29"/>
      <c r="I3" s="1"/>
      <c r="J3" s="40"/>
      <c r="K3" s="40"/>
    </row>
    <row r="4" spans="2:12" ht="18" customHeight="1" x14ac:dyDescent="0.25">
      <c r="B4" s="120" t="s">
        <v>39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2" ht="18" x14ac:dyDescent="0.25">
      <c r="B5" s="1"/>
      <c r="C5" s="1"/>
      <c r="D5" s="1"/>
      <c r="E5" s="13"/>
      <c r="F5" s="1"/>
      <c r="G5" s="29"/>
      <c r="H5" s="29"/>
      <c r="I5" s="1"/>
      <c r="J5" s="40"/>
      <c r="K5" s="40"/>
    </row>
    <row r="6" spans="2:12" ht="15.75" customHeight="1" x14ac:dyDescent="0.25">
      <c r="B6" s="120" t="s">
        <v>12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2:12" ht="18" x14ac:dyDescent="0.25">
      <c r="B7" s="1"/>
      <c r="C7" s="1"/>
      <c r="D7" s="1"/>
      <c r="E7" s="13"/>
      <c r="F7" s="1"/>
      <c r="G7" s="29"/>
      <c r="H7" s="29"/>
      <c r="I7" s="1"/>
      <c r="J7" s="40"/>
      <c r="K7" s="40"/>
    </row>
    <row r="8" spans="2:12" ht="25.5" x14ac:dyDescent="0.25">
      <c r="B8" s="147" t="s">
        <v>6</v>
      </c>
      <c r="C8" s="148"/>
      <c r="D8" s="148"/>
      <c r="E8" s="148"/>
      <c r="F8" s="149"/>
      <c r="G8" s="44" t="s">
        <v>102</v>
      </c>
      <c r="H8" s="44" t="s">
        <v>106</v>
      </c>
      <c r="I8" s="28" t="s">
        <v>104</v>
      </c>
      <c r="J8" s="44" t="s">
        <v>105</v>
      </c>
      <c r="K8" s="44" t="s">
        <v>11</v>
      </c>
      <c r="L8" s="44" t="s">
        <v>25</v>
      </c>
    </row>
    <row r="9" spans="2:12" ht="16.5" customHeight="1" x14ac:dyDescent="0.25">
      <c r="B9" s="147">
        <v>1</v>
      </c>
      <c r="C9" s="148"/>
      <c r="D9" s="148"/>
      <c r="E9" s="148"/>
      <c r="F9" s="149"/>
      <c r="G9" s="28">
        <v>2</v>
      </c>
      <c r="H9" s="28">
        <v>3</v>
      </c>
      <c r="I9" s="28">
        <v>4</v>
      </c>
      <c r="J9" s="28">
        <v>5</v>
      </c>
      <c r="K9" s="44" t="s">
        <v>13</v>
      </c>
      <c r="L9" s="44" t="s">
        <v>14</v>
      </c>
    </row>
    <row r="10" spans="2:12" x14ac:dyDescent="0.25">
      <c r="B10" s="4"/>
      <c r="C10" s="4"/>
      <c r="D10" s="4"/>
      <c r="E10" s="4"/>
      <c r="F10" s="4" t="s">
        <v>15</v>
      </c>
      <c r="G10" s="46">
        <f>SUM(G11)</f>
        <v>281666.35000000003</v>
      </c>
      <c r="H10" s="46">
        <f>SUM(H11)</f>
        <v>676072</v>
      </c>
      <c r="I10" s="46">
        <f>SUM(I11)</f>
        <v>676072</v>
      </c>
      <c r="J10" s="47">
        <f>SUM(J11)</f>
        <v>339994.97</v>
      </c>
      <c r="K10" s="48">
        <f>J10/G10*100</f>
        <v>120.70840908045987</v>
      </c>
      <c r="L10" s="48">
        <f>J10/I10*100</f>
        <v>50.28975759978227</v>
      </c>
    </row>
    <row r="11" spans="2:12" ht="15.75" customHeight="1" x14ac:dyDescent="0.25">
      <c r="B11" s="4">
        <v>6</v>
      </c>
      <c r="C11" s="4"/>
      <c r="D11" s="4"/>
      <c r="E11" s="4"/>
      <c r="F11" s="4" t="s">
        <v>2</v>
      </c>
      <c r="G11" s="46">
        <f>SUM(G12+G16+G19+G22+G25)</f>
        <v>281666.35000000003</v>
      </c>
      <c r="H11" s="46">
        <f>SUM(H12+H16+H19+H22+H25)</f>
        <v>676072</v>
      </c>
      <c r="I11" s="46">
        <f>SUM(I12+I16+I19+I22+I25)</f>
        <v>676072</v>
      </c>
      <c r="J11" s="47">
        <f>SUM(J12+J16+J19+J22+J25)</f>
        <v>339994.97</v>
      </c>
      <c r="K11" s="48">
        <f t="shared" ref="K11:K28" si="0">J11/G11*100</f>
        <v>120.70840908045987</v>
      </c>
      <c r="L11" s="48">
        <f t="shared" ref="L11:L28" si="1">J11/I11*100</f>
        <v>50.28975759978227</v>
      </c>
    </row>
    <row r="12" spans="2:12" ht="25.5" x14ac:dyDescent="0.25">
      <c r="B12" s="4"/>
      <c r="C12" s="4">
        <v>63</v>
      </c>
      <c r="D12" s="4"/>
      <c r="E12" s="4"/>
      <c r="F12" s="4" t="s">
        <v>16</v>
      </c>
      <c r="G12" s="46">
        <f>SUM(G13+G14)</f>
        <v>35434.19</v>
      </c>
      <c r="H12" s="46">
        <f>SUM(H13+H14)</f>
        <v>95390</v>
      </c>
      <c r="I12" s="46">
        <f>SUM(I13+I14)</f>
        <v>95390</v>
      </c>
      <c r="J12" s="47">
        <f>SUM(J13+J14)</f>
        <v>38404.230000000003</v>
      </c>
      <c r="K12" s="48">
        <f t="shared" si="0"/>
        <v>108.38184815287157</v>
      </c>
      <c r="L12" s="48">
        <f t="shared" si="1"/>
        <v>40.260226438830074</v>
      </c>
    </row>
    <row r="13" spans="2:12" x14ac:dyDescent="0.25">
      <c r="B13" s="4"/>
      <c r="C13" s="4"/>
      <c r="D13" s="4"/>
      <c r="E13" s="7">
        <v>632</v>
      </c>
      <c r="F13" s="7" t="s">
        <v>96</v>
      </c>
      <c r="G13" s="46">
        <v>0</v>
      </c>
      <c r="H13" s="46">
        <v>4911</v>
      </c>
      <c r="I13" s="46">
        <v>4911</v>
      </c>
      <c r="J13" s="47">
        <v>0</v>
      </c>
      <c r="K13" s="48" t="e">
        <f t="shared" si="0"/>
        <v>#DIV/0!</v>
      </c>
      <c r="L13" s="48">
        <f t="shared" si="1"/>
        <v>0</v>
      </c>
    </row>
    <row r="14" spans="2:12" x14ac:dyDescent="0.25">
      <c r="B14" s="5"/>
      <c r="C14" s="5"/>
      <c r="D14" s="5"/>
      <c r="E14" s="5">
        <v>636</v>
      </c>
      <c r="F14" s="5" t="s">
        <v>40</v>
      </c>
      <c r="G14" s="46">
        <f>SUM(G15)</f>
        <v>35434.19</v>
      </c>
      <c r="H14" s="46">
        <f>SUM(H15)</f>
        <v>90479</v>
      </c>
      <c r="I14" s="46">
        <f>SUM(I15)</f>
        <v>90479</v>
      </c>
      <c r="J14" s="47">
        <f>SUM(J15)</f>
        <v>38404.230000000003</v>
      </c>
      <c r="K14" s="48">
        <f t="shared" si="0"/>
        <v>108.38184815287157</v>
      </c>
      <c r="L14" s="48">
        <f t="shared" si="1"/>
        <v>42.445462483007113</v>
      </c>
    </row>
    <row r="15" spans="2:12" x14ac:dyDescent="0.25">
      <c r="B15" s="5"/>
      <c r="C15" s="5"/>
      <c r="D15" s="6"/>
      <c r="E15" s="6">
        <v>6361</v>
      </c>
      <c r="F15" s="6" t="s">
        <v>41</v>
      </c>
      <c r="G15" s="45">
        <v>35434.19</v>
      </c>
      <c r="H15" s="45">
        <v>90479</v>
      </c>
      <c r="I15" s="45">
        <v>90479</v>
      </c>
      <c r="J15" s="48">
        <v>38404.230000000003</v>
      </c>
      <c r="K15" s="48">
        <f t="shared" si="0"/>
        <v>108.38184815287157</v>
      </c>
      <c r="L15" s="48">
        <f t="shared" si="1"/>
        <v>42.445462483007113</v>
      </c>
    </row>
    <row r="16" spans="2:12" ht="21" customHeight="1" x14ac:dyDescent="0.25">
      <c r="B16" s="5"/>
      <c r="C16" s="15">
        <v>64</v>
      </c>
      <c r="D16" s="22"/>
      <c r="E16" s="22"/>
      <c r="F16" s="22" t="s">
        <v>42</v>
      </c>
      <c r="G16" s="46">
        <f>SUM(G17)</f>
        <v>12.83</v>
      </c>
      <c r="H16" s="46">
        <v>53</v>
      </c>
      <c r="I16" s="46">
        <v>53</v>
      </c>
      <c r="J16" s="47">
        <f>SUM(J17)</f>
        <v>11.8</v>
      </c>
      <c r="K16" s="48">
        <f t="shared" si="0"/>
        <v>91.971940763834766</v>
      </c>
      <c r="L16" s="48">
        <f t="shared" si="1"/>
        <v>22.264150943396228</v>
      </c>
    </row>
    <row r="17" spans="2:12" x14ac:dyDescent="0.25">
      <c r="B17" s="5"/>
      <c r="C17" s="5"/>
      <c r="D17" s="6"/>
      <c r="E17" s="6">
        <v>641</v>
      </c>
      <c r="F17" s="6" t="s">
        <v>42</v>
      </c>
      <c r="G17" s="46">
        <f>SUM(G18)</f>
        <v>12.83</v>
      </c>
      <c r="H17" s="45">
        <v>53</v>
      </c>
      <c r="I17" s="45">
        <v>53</v>
      </c>
      <c r="J17" s="47">
        <f>SUM(J18)</f>
        <v>11.8</v>
      </c>
      <c r="K17" s="48">
        <f t="shared" si="0"/>
        <v>91.971940763834766</v>
      </c>
      <c r="L17" s="48">
        <f t="shared" si="1"/>
        <v>22.264150943396228</v>
      </c>
    </row>
    <row r="18" spans="2:12" x14ac:dyDescent="0.25">
      <c r="B18" s="5"/>
      <c r="C18" s="5"/>
      <c r="D18" s="6"/>
      <c r="E18" s="6">
        <v>6413</v>
      </c>
      <c r="F18" s="6" t="s">
        <v>43</v>
      </c>
      <c r="G18" s="45">
        <v>12.83</v>
      </c>
      <c r="H18" s="45">
        <v>53</v>
      </c>
      <c r="I18" s="45">
        <v>53</v>
      </c>
      <c r="J18" s="48">
        <v>11.8</v>
      </c>
      <c r="K18" s="48">
        <f t="shared" si="0"/>
        <v>91.971940763834766</v>
      </c>
      <c r="L18" s="48">
        <f t="shared" si="1"/>
        <v>22.264150943396228</v>
      </c>
    </row>
    <row r="19" spans="2:12" ht="18.75" customHeight="1" x14ac:dyDescent="0.25">
      <c r="B19" s="5"/>
      <c r="C19" s="15">
        <v>65</v>
      </c>
      <c r="D19" s="22"/>
      <c r="E19" s="22"/>
      <c r="F19" s="22" t="s">
        <v>44</v>
      </c>
      <c r="G19" s="46">
        <f>SUM(G20)</f>
        <v>40692</v>
      </c>
      <c r="H19" s="46">
        <f>SUM(H20)</f>
        <v>114141</v>
      </c>
      <c r="I19" s="46">
        <v>114141</v>
      </c>
      <c r="J19" s="47">
        <f>SUM(J20)</f>
        <v>38326.949999999997</v>
      </c>
      <c r="K19" s="48">
        <f t="shared" si="0"/>
        <v>94.187923916248877</v>
      </c>
      <c r="L19" s="48">
        <f t="shared" si="1"/>
        <v>33.57860015244303</v>
      </c>
    </row>
    <row r="20" spans="2:12" x14ac:dyDescent="0.25">
      <c r="B20" s="5"/>
      <c r="C20" s="5"/>
      <c r="D20" s="6"/>
      <c r="E20" s="6">
        <v>652</v>
      </c>
      <c r="F20" s="6" t="s">
        <v>44</v>
      </c>
      <c r="G20" s="46">
        <f>SUM(G21)</f>
        <v>40692</v>
      </c>
      <c r="H20" s="45">
        <f>SUM(H21)</f>
        <v>114141</v>
      </c>
      <c r="I20" s="45">
        <v>114141</v>
      </c>
      <c r="J20" s="47">
        <f>SUM(J21)</f>
        <v>38326.949999999997</v>
      </c>
      <c r="K20" s="48">
        <f t="shared" si="0"/>
        <v>94.187923916248877</v>
      </c>
      <c r="L20" s="48">
        <f t="shared" si="1"/>
        <v>33.57860015244303</v>
      </c>
    </row>
    <row r="21" spans="2:12" x14ac:dyDescent="0.25">
      <c r="B21" s="5"/>
      <c r="C21" s="5"/>
      <c r="D21" s="6"/>
      <c r="E21" s="6">
        <v>6526</v>
      </c>
      <c r="F21" s="6" t="s">
        <v>45</v>
      </c>
      <c r="G21" s="45">
        <v>40692</v>
      </c>
      <c r="H21" s="45">
        <v>114141</v>
      </c>
      <c r="I21" s="45">
        <v>114141</v>
      </c>
      <c r="J21" s="48">
        <v>38326.949999999997</v>
      </c>
      <c r="K21" s="48">
        <f t="shared" si="0"/>
        <v>94.187923916248877</v>
      </c>
      <c r="L21" s="48">
        <f t="shared" si="1"/>
        <v>33.57860015244303</v>
      </c>
    </row>
    <row r="22" spans="2:12" ht="19.5" customHeight="1" x14ac:dyDescent="0.25">
      <c r="B22" s="5"/>
      <c r="C22" s="5">
        <v>66</v>
      </c>
      <c r="D22" s="6"/>
      <c r="E22" s="6"/>
      <c r="F22" s="22" t="s">
        <v>46</v>
      </c>
      <c r="G22" s="46">
        <f>SUM(G23)</f>
        <v>1157.5999999999999</v>
      </c>
      <c r="H22" s="46">
        <f>SUM(H23)</f>
        <v>3451</v>
      </c>
      <c r="I22" s="46">
        <f>SUM(I23)</f>
        <v>3451</v>
      </c>
      <c r="J22" s="47">
        <f>SUM(J23)</f>
        <v>0</v>
      </c>
      <c r="K22" s="48">
        <f t="shared" si="0"/>
        <v>0</v>
      </c>
      <c r="L22" s="48">
        <f t="shared" si="1"/>
        <v>0</v>
      </c>
    </row>
    <row r="23" spans="2:12" x14ac:dyDescent="0.25">
      <c r="B23" s="5"/>
      <c r="C23" s="5"/>
      <c r="D23" s="6"/>
      <c r="E23" s="6">
        <v>663</v>
      </c>
      <c r="F23" s="6" t="s">
        <v>47</v>
      </c>
      <c r="G23" s="46">
        <f>SUM(G24)</f>
        <v>1157.5999999999999</v>
      </c>
      <c r="H23" s="45">
        <v>3451</v>
      </c>
      <c r="I23" s="45">
        <v>3451</v>
      </c>
      <c r="J23" s="47">
        <f>SUM(J24)</f>
        <v>0</v>
      </c>
      <c r="K23" s="48">
        <f t="shared" si="0"/>
        <v>0</v>
      </c>
      <c r="L23" s="48">
        <f t="shared" si="1"/>
        <v>0</v>
      </c>
    </row>
    <row r="24" spans="2:12" x14ac:dyDescent="0.25">
      <c r="B24" s="5"/>
      <c r="C24" s="5"/>
      <c r="D24" s="6"/>
      <c r="E24" s="6">
        <v>6631</v>
      </c>
      <c r="F24" s="6" t="s">
        <v>48</v>
      </c>
      <c r="G24" s="45">
        <v>1157.5999999999999</v>
      </c>
      <c r="H24" s="45">
        <v>3451</v>
      </c>
      <c r="I24" s="45">
        <v>3451</v>
      </c>
      <c r="J24" s="48">
        <v>0</v>
      </c>
      <c r="K24" s="48">
        <f t="shared" si="0"/>
        <v>0</v>
      </c>
      <c r="L24" s="48">
        <f t="shared" si="1"/>
        <v>0</v>
      </c>
    </row>
    <row r="25" spans="2:12" x14ac:dyDescent="0.25">
      <c r="B25" s="5"/>
      <c r="C25" s="5">
        <v>67</v>
      </c>
      <c r="D25" s="6"/>
      <c r="E25" s="6"/>
      <c r="F25" s="7" t="s">
        <v>49</v>
      </c>
      <c r="G25" s="46">
        <f>SUM(G26)</f>
        <v>204369.73</v>
      </c>
      <c r="H25" s="46">
        <f>SUM(H26)</f>
        <v>463037</v>
      </c>
      <c r="I25" s="46">
        <f>SUM(I26)</f>
        <v>463037</v>
      </c>
      <c r="J25" s="47">
        <f>SUM(J26)</f>
        <v>263251.99</v>
      </c>
      <c r="K25" s="48">
        <f t="shared" si="0"/>
        <v>128.81163467799266</v>
      </c>
      <c r="L25" s="48">
        <f t="shared" si="1"/>
        <v>56.853337854210352</v>
      </c>
    </row>
    <row r="26" spans="2:12" x14ac:dyDescent="0.25">
      <c r="B26" s="5"/>
      <c r="C26" s="15"/>
      <c r="D26" s="6"/>
      <c r="E26" s="6">
        <v>671</v>
      </c>
      <c r="F26" s="7" t="s">
        <v>49</v>
      </c>
      <c r="G26" s="46">
        <f>SUM(G27+G28)</f>
        <v>204369.73</v>
      </c>
      <c r="H26" s="45">
        <f>SUM(H27+H28)</f>
        <v>463037</v>
      </c>
      <c r="I26" s="45">
        <f>SUM(I27+I28)</f>
        <v>463037</v>
      </c>
      <c r="J26" s="47">
        <f>SUM(J27+J28)</f>
        <v>263251.99</v>
      </c>
      <c r="K26" s="48">
        <f t="shared" si="0"/>
        <v>128.81163467799266</v>
      </c>
      <c r="L26" s="48">
        <f t="shared" si="1"/>
        <v>56.853337854210352</v>
      </c>
    </row>
    <row r="27" spans="2:12" x14ac:dyDescent="0.25">
      <c r="B27" s="5"/>
      <c r="C27" s="15"/>
      <c r="D27" s="6"/>
      <c r="E27" s="6">
        <v>6711</v>
      </c>
      <c r="F27" s="7" t="s">
        <v>50</v>
      </c>
      <c r="G27" s="45">
        <v>204369.73</v>
      </c>
      <c r="H27" s="45">
        <v>458837</v>
      </c>
      <c r="I27" s="45">
        <v>458837</v>
      </c>
      <c r="J27" s="48">
        <v>259051.99</v>
      </c>
      <c r="K27" s="48">
        <f t="shared" si="0"/>
        <v>126.75653581379198</v>
      </c>
      <c r="L27" s="48">
        <f t="shared" si="1"/>
        <v>56.458391542094468</v>
      </c>
    </row>
    <row r="28" spans="2:12" x14ac:dyDescent="0.25">
      <c r="B28" s="5"/>
      <c r="C28" s="5"/>
      <c r="D28" s="6"/>
      <c r="E28" s="6">
        <v>6712</v>
      </c>
      <c r="F28" s="7" t="s">
        <v>51</v>
      </c>
      <c r="G28" s="45">
        <v>0</v>
      </c>
      <c r="H28" s="45">
        <v>4200</v>
      </c>
      <c r="I28" s="45">
        <v>4200</v>
      </c>
      <c r="J28" s="48">
        <v>4200</v>
      </c>
      <c r="K28" s="48" t="e">
        <f t="shared" si="0"/>
        <v>#DIV/0!</v>
      </c>
      <c r="L28" s="48">
        <f t="shared" si="1"/>
        <v>100</v>
      </c>
    </row>
    <row r="29" spans="2:12" x14ac:dyDescent="0.25">
      <c r="B29" s="5"/>
      <c r="C29" s="5"/>
      <c r="D29" s="5"/>
      <c r="E29" s="5"/>
      <c r="F29" s="17"/>
      <c r="G29" s="45"/>
      <c r="H29" s="45"/>
      <c r="I29" s="2"/>
      <c r="J29" s="48"/>
      <c r="K29" s="48"/>
      <c r="L29" s="48"/>
    </row>
    <row r="30" spans="2:12" ht="15.75" customHeight="1" x14ac:dyDescent="0.25"/>
    <row r="31" spans="2:12" ht="15.75" customHeight="1" x14ac:dyDescent="0.25">
      <c r="B31" s="13"/>
      <c r="C31" s="13"/>
      <c r="D31" s="13"/>
      <c r="E31" s="13"/>
      <c r="F31" s="13"/>
      <c r="G31" s="29"/>
      <c r="H31" s="29"/>
      <c r="I31" s="13"/>
      <c r="J31" s="40"/>
      <c r="K31" s="40"/>
      <c r="L31" s="40"/>
    </row>
    <row r="32" spans="2:12" ht="25.5" x14ac:dyDescent="0.25">
      <c r="B32" s="147" t="s">
        <v>6</v>
      </c>
      <c r="C32" s="148"/>
      <c r="D32" s="148"/>
      <c r="E32" s="148"/>
      <c r="F32" s="149"/>
      <c r="G32" s="44" t="s">
        <v>102</v>
      </c>
      <c r="H32" s="44" t="s">
        <v>106</v>
      </c>
      <c r="I32" s="28" t="s">
        <v>104</v>
      </c>
      <c r="J32" s="44" t="s">
        <v>105</v>
      </c>
      <c r="K32" s="44" t="s">
        <v>11</v>
      </c>
      <c r="L32" s="44" t="s">
        <v>25</v>
      </c>
    </row>
    <row r="33" spans="2:12" ht="12.75" customHeight="1" x14ac:dyDescent="0.25">
      <c r="B33" s="147">
        <v>1</v>
      </c>
      <c r="C33" s="148"/>
      <c r="D33" s="148"/>
      <c r="E33" s="148"/>
      <c r="F33" s="149"/>
      <c r="G33" s="28">
        <v>2</v>
      </c>
      <c r="H33" s="28">
        <v>3</v>
      </c>
      <c r="I33" s="28">
        <v>4</v>
      </c>
      <c r="J33" s="28">
        <v>5</v>
      </c>
      <c r="K33" s="44" t="s">
        <v>13</v>
      </c>
      <c r="L33" s="44" t="s">
        <v>14</v>
      </c>
    </row>
    <row r="34" spans="2:12" x14ac:dyDescent="0.25">
      <c r="B34" s="57"/>
      <c r="C34" s="57"/>
      <c r="D34" s="57"/>
      <c r="E34" s="57"/>
      <c r="F34" s="57" t="s">
        <v>7</v>
      </c>
      <c r="G34" s="68">
        <f>SUM(G35+G72)</f>
        <v>276698.91000000003</v>
      </c>
      <c r="H34" s="68">
        <f>SUM(H36+H44+H69+H72)</f>
        <v>676072</v>
      </c>
      <c r="I34" s="68">
        <f>SUM(I36+I44+I69+I72)</f>
        <v>676072</v>
      </c>
      <c r="J34" s="69">
        <f>SUM(J35+J72)</f>
        <v>342764.51999999996</v>
      </c>
      <c r="K34" s="71">
        <f>J34/G34*100</f>
        <v>123.87635354255639</v>
      </c>
      <c r="L34" s="71">
        <f>J34/I34*100</f>
        <v>50.699410713651794</v>
      </c>
    </row>
    <row r="35" spans="2:12" x14ac:dyDescent="0.25">
      <c r="B35" s="56">
        <v>3</v>
      </c>
      <c r="C35" s="56"/>
      <c r="D35" s="56"/>
      <c r="E35" s="56"/>
      <c r="F35" s="56" t="s">
        <v>3</v>
      </c>
      <c r="G35" s="62">
        <f>SUM(G36+G44+G69)</f>
        <v>275540.16000000003</v>
      </c>
      <c r="H35" s="62">
        <f>SUM(H36+H44+H69)</f>
        <v>661843</v>
      </c>
      <c r="I35" s="62">
        <f>SUM(I36+I44+I69)</f>
        <v>661843</v>
      </c>
      <c r="J35" s="63">
        <f>SUM(J36+J44+J69)</f>
        <v>338388.26999999996</v>
      </c>
      <c r="K35" s="72">
        <f t="shared" ref="K35:K77" si="2">J35/G35*100</f>
        <v>122.80905621888292</v>
      </c>
      <c r="L35" s="72">
        <f t="shared" ref="L35:L37" si="3">J35/I35*100</f>
        <v>51.128178435066914</v>
      </c>
    </row>
    <row r="36" spans="2:12" x14ac:dyDescent="0.25">
      <c r="B36" s="51"/>
      <c r="C36" s="52">
        <v>31</v>
      </c>
      <c r="D36" s="52"/>
      <c r="E36" s="52"/>
      <c r="F36" s="51" t="s">
        <v>4</v>
      </c>
      <c r="G36" s="53">
        <f>SUM(G37+G41+G42)</f>
        <v>217699.77</v>
      </c>
      <c r="H36" s="54">
        <f>SUM(H37:H43)</f>
        <v>477737</v>
      </c>
      <c r="I36" s="54">
        <f>SUM(I37:I43)</f>
        <v>477737</v>
      </c>
      <c r="J36" s="55">
        <f>SUM(J37+J41+J42)</f>
        <v>269801.02999999997</v>
      </c>
      <c r="K36" s="73">
        <f t="shared" si="2"/>
        <v>123.93262059946136</v>
      </c>
      <c r="L36" s="73">
        <f t="shared" si="3"/>
        <v>56.474803082030476</v>
      </c>
    </row>
    <row r="37" spans="2:12" x14ac:dyDescent="0.25">
      <c r="B37" s="5"/>
      <c r="C37" s="5"/>
      <c r="D37" s="5">
        <v>311</v>
      </c>
      <c r="E37" s="5"/>
      <c r="F37" s="5" t="s">
        <v>17</v>
      </c>
      <c r="G37" s="46">
        <f>SUM(G38:G40)</f>
        <v>172377.38</v>
      </c>
      <c r="H37" s="45">
        <v>368100</v>
      </c>
      <c r="I37" s="45">
        <v>368100</v>
      </c>
      <c r="J37" s="47">
        <f>SUM(J38+J40)</f>
        <v>208143.03</v>
      </c>
      <c r="K37" s="74">
        <f t="shared" si="2"/>
        <v>120.74845899154518</v>
      </c>
      <c r="L37" s="74">
        <f t="shared" si="3"/>
        <v>56.545240423797885</v>
      </c>
    </row>
    <row r="38" spans="2:12" x14ac:dyDescent="0.25">
      <c r="B38" s="5"/>
      <c r="C38" s="5"/>
      <c r="D38" s="5"/>
      <c r="E38" s="5">
        <v>3111</v>
      </c>
      <c r="F38" s="5" t="s">
        <v>18</v>
      </c>
      <c r="G38" s="45">
        <v>168389.19</v>
      </c>
      <c r="H38" s="45"/>
      <c r="I38" s="45"/>
      <c r="J38" s="48">
        <v>201204.32</v>
      </c>
      <c r="K38" s="74">
        <f t="shared" si="2"/>
        <v>119.48767020020703</v>
      </c>
      <c r="L38" s="48"/>
    </row>
    <row r="39" spans="2:12" x14ac:dyDescent="0.25">
      <c r="B39" s="5"/>
      <c r="C39" s="5"/>
      <c r="D39" s="5"/>
      <c r="E39" s="5">
        <v>3112</v>
      </c>
      <c r="F39" s="5" t="s">
        <v>100</v>
      </c>
      <c r="G39" s="45">
        <v>0</v>
      </c>
      <c r="H39" s="45"/>
      <c r="I39" s="45"/>
      <c r="J39" s="48"/>
      <c r="K39" s="74" t="e">
        <f t="shared" ref="K39" si="4">J39/G39*100</f>
        <v>#DIV/0!</v>
      </c>
      <c r="L39" s="48"/>
    </row>
    <row r="40" spans="2:12" x14ac:dyDescent="0.25">
      <c r="B40" s="5"/>
      <c r="C40" s="5"/>
      <c r="D40" s="5"/>
      <c r="E40" s="5">
        <v>3113</v>
      </c>
      <c r="F40" s="5" t="s">
        <v>52</v>
      </c>
      <c r="G40" s="45">
        <v>3988.19</v>
      </c>
      <c r="H40" s="45"/>
      <c r="I40" s="45"/>
      <c r="J40" s="48">
        <v>6938.71</v>
      </c>
      <c r="K40" s="74">
        <f t="shared" si="2"/>
        <v>173.98143017258457</v>
      </c>
      <c r="L40" s="48"/>
    </row>
    <row r="41" spans="2:12" x14ac:dyDescent="0.25">
      <c r="B41" s="5"/>
      <c r="C41" s="5"/>
      <c r="D41" s="5">
        <v>312</v>
      </c>
      <c r="E41" s="5"/>
      <c r="F41" s="5" t="s">
        <v>53</v>
      </c>
      <c r="G41" s="46">
        <v>16869.96</v>
      </c>
      <c r="H41" s="45">
        <v>48900</v>
      </c>
      <c r="I41" s="45">
        <v>48900</v>
      </c>
      <c r="J41" s="48">
        <v>27296.37</v>
      </c>
      <c r="K41" s="74">
        <f t="shared" si="2"/>
        <v>161.80459230490175</v>
      </c>
      <c r="L41" s="48"/>
    </row>
    <row r="42" spans="2:12" x14ac:dyDescent="0.25">
      <c r="B42" s="5"/>
      <c r="C42" s="5"/>
      <c r="D42" s="5">
        <v>313</v>
      </c>
      <c r="E42" s="5"/>
      <c r="F42" s="5" t="s">
        <v>54</v>
      </c>
      <c r="G42" s="46">
        <f>SUM(G43)</f>
        <v>28452.43</v>
      </c>
      <c r="H42" s="45">
        <v>60737</v>
      </c>
      <c r="I42" s="45">
        <v>60737</v>
      </c>
      <c r="J42" s="47">
        <f>SUM(J43)</f>
        <v>34361.629999999997</v>
      </c>
      <c r="K42" s="74">
        <f t="shared" si="2"/>
        <v>120.76870059956212</v>
      </c>
      <c r="L42" s="48"/>
    </row>
    <row r="43" spans="2:12" x14ac:dyDescent="0.25">
      <c r="B43" s="5"/>
      <c r="C43" s="5"/>
      <c r="D43" s="5"/>
      <c r="E43" s="5">
        <v>3132</v>
      </c>
      <c r="F43" s="5" t="s">
        <v>55</v>
      </c>
      <c r="G43" s="45">
        <v>28452.43</v>
      </c>
      <c r="H43" s="45"/>
      <c r="I43" s="45"/>
      <c r="J43" s="48">
        <v>34361.629999999997</v>
      </c>
      <c r="K43" s="74">
        <f t="shared" si="2"/>
        <v>120.76870059956212</v>
      </c>
      <c r="L43" s="48"/>
    </row>
    <row r="44" spans="2:12" x14ac:dyDescent="0.25">
      <c r="B44" s="49"/>
      <c r="C44" s="49">
        <v>32</v>
      </c>
      <c r="D44" s="50"/>
      <c r="E44" s="50"/>
      <c r="F44" s="58" t="s">
        <v>9</v>
      </c>
      <c r="G44" s="60">
        <f>SUM(G45+G49+G56+G65)</f>
        <v>57571.62</v>
      </c>
      <c r="H44" s="60">
        <f>SUM(H45+H49+H56+H65)</f>
        <v>183442</v>
      </c>
      <c r="I44" s="60">
        <f>SUM(I45+I49+I56+I65)</f>
        <v>183442</v>
      </c>
      <c r="J44" s="61">
        <f>SUM(J45+J49+J56+J65)</f>
        <v>68298.239999999991</v>
      </c>
      <c r="K44" s="73">
        <f t="shared" si="2"/>
        <v>118.63178420200784</v>
      </c>
      <c r="L44" s="73">
        <f>J44/I44*100</f>
        <v>37.23151731882556</v>
      </c>
    </row>
    <row r="45" spans="2:12" x14ac:dyDescent="0.25">
      <c r="B45" s="5"/>
      <c r="C45" s="5"/>
      <c r="D45" s="15">
        <v>321</v>
      </c>
      <c r="E45" s="5"/>
      <c r="F45" s="5" t="s">
        <v>19</v>
      </c>
      <c r="G45" s="46">
        <f>SUM(G46:G48)</f>
        <v>5324.66</v>
      </c>
      <c r="H45" s="45">
        <v>14266</v>
      </c>
      <c r="I45" s="45">
        <v>14266</v>
      </c>
      <c r="J45" s="47">
        <f>SUM(J46:J48)</f>
        <v>6220.95</v>
      </c>
      <c r="K45" s="74">
        <f t="shared" si="2"/>
        <v>116.8328118602878</v>
      </c>
      <c r="L45" s="74">
        <f>J45/I45*100</f>
        <v>43.606827421842141</v>
      </c>
    </row>
    <row r="46" spans="2:12" x14ac:dyDescent="0.25">
      <c r="B46" s="5"/>
      <c r="C46" s="15"/>
      <c r="D46" s="5"/>
      <c r="E46" s="5">
        <v>3211</v>
      </c>
      <c r="F46" s="17" t="s">
        <v>20</v>
      </c>
      <c r="G46" s="45">
        <v>94.56</v>
      </c>
      <c r="H46" s="45"/>
      <c r="I46" s="45"/>
      <c r="J46" s="48">
        <v>552.78</v>
      </c>
      <c r="K46" s="74">
        <f t="shared" si="2"/>
        <v>584.58121827411162</v>
      </c>
      <c r="L46" s="48"/>
    </row>
    <row r="47" spans="2:12" x14ac:dyDescent="0.25">
      <c r="B47" s="5"/>
      <c r="C47" s="15"/>
      <c r="D47" s="6"/>
      <c r="E47" s="6">
        <v>3212</v>
      </c>
      <c r="F47" s="6" t="s">
        <v>56</v>
      </c>
      <c r="G47" s="45">
        <v>4030.1</v>
      </c>
      <c r="H47" s="45"/>
      <c r="I47" s="45"/>
      <c r="J47" s="48">
        <v>5668.17</v>
      </c>
      <c r="K47" s="74">
        <f t="shared" si="2"/>
        <v>140.64588968015684</v>
      </c>
      <c r="L47" s="48"/>
    </row>
    <row r="48" spans="2:12" x14ac:dyDescent="0.25">
      <c r="B48" s="5"/>
      <c r="C48" s="5"/>
      <c r="D48" s="6"/>
      <c r="E48" s="6">
        <v>3213</v>
      </c>
      <c r="F48" s="6" t="s">
        <v>57</v>
      </c>
      <c r="G48" s="45">
        <v>1200</v>
      </c>
      <c r="H48" s="45"/>
      <c r="I48" s="45"/>
      <c r="J48" s="48">
        <v>0</v>
      </c>
      <c r="K48" s="74">
        <f t="shared" si="2"/>
        <v>0</v>
      </c>
      <c r="L48" s="48"/>
    </row>
    <row r="49" spans="2:12" x14ac:dyDescent="0.25">
      <c r="B49" s="5"/>
      <c r="C49" s="5"/>
      <c r="D49" s="22">
        <v>322</v>
      </c>
      <c r="E49" s="6"/>
      <c r="F49" s="6" t="s">
        <v>58</v>
      </c>
      <c r="G49" s="46">
        <f>SUM(G50:G55)</f>
        <v>30836.540000000005</v>
      </c>
      <c r="H49" s="45">
        <v>98576</v>
      </c>
      <c r="I49" s="45">
        <v>98576</v>
      </c>
      <c r="J49" s="47">
        <f>SUM(J50:J55)</f>
        <v>35880.86</v>
      </c>
      <c r="K49" s="74">
        <f t="shared" si="2"/>
        <v>116.35825549818493</v>
      </c>
      <c r="L49" s="74">
        <f>J49/I49*100</f>
        <v>36.399184385651679</v>
      </c>
    </row>
    <row r="50" spans="2:12" x14ac:dyDescent="0.25">
      <c r="B50" s="5"/>
      <c r="C50" s="5"/>
      <c r="D50" s="6"/>
      <c r="E50" s="6">
        <v>3221</v>
      </c>
      <c r="F50" s="6" t="s">
        <v>59</v>
      </c>
      <c r="G50" s="45">
        <v>5430.86</v>
      </c>
      <c r="H50" s="45"/>
      <c r="I50" s="45"/>
      <c r="J50" s="48">
        <v>4554.67</v>
      </c>
      <c r="K50" s="74">
        <f t="shared" si="2"/>
        <v>83.866459455776805</v>
      </c>
      <c r="L50" s="48"/>
    </row>
    <row r="51" spans="2:12" x14ac:dyDescent="0.25">
      <c r="B51" s="5"/>
      <c r="C51" s="5"/>
      <c r="D51" s="6"/>
      <c r="E51" s="6">
        <v>3222</v>
      </c>
      <c r="F51" s="6" t="s">
        <v>60</v>
      </c>
      <c r="G51" s="45">
        <v>18228.38</v>
      </c>
      <c r="H51" s="45"/>
      <c r="I51" s="45"/>
      <c r="J51" s="48">
        <v>19818.39</v>
      </c>
      <c r="K51" s="74">
        <f t="shared" si="2"/>
        <v>108.72271699404992</v>
      </c>
      <c r="L51" s="48"/>
    </row>
    <row r="52" spans="2:12" x14ac:dyDescent="0.25">
      <c r="B52" s="5"/>
      <c r="C52" s="5"/>
      <c r="D52" s="6"/>
      <c r="E52" s="6">
        <v>3223</v>
      </c>
      <c r="F52" s="6" t="s">
        <v>61</v>
      </c>
      <c r="G52" s="45">
        <v>6238.47</v>
      </c>
      <c r="H52" s="45"/>
      <c r="I52" s="45"/>
      <c r="J52" s="48">
        <v>8488.39</v>
      </c>
      <c r="K52" s="74">
        <f t="shared" si="2"/>
        <v>136.06525317906474</v>
      </c>
      <c r="L52" s="48"/>
    </row>
    <row r="53" spans="2:12" x14ac:dyDescent="0.25">
      <c r="B53" s="5"/>
      <c r="C53" s="5"/>
      <c r="D53" s="6"/>
      <c r="E53" s="6">
        <v>3224</v>
      </c>
      <c r="F53" s="6" t="s">
        <v>62</v>
      </c>
      <c r="G53" s="45">
        <v>938.83</v>
      </c>
      <c r="H53" s="45"/>
      <c r="I53" s="45"/>
      <c r="J53" s="48">
        <v>1244.4100000000001</v>
      </c>
      <c r="K53" s="74">
        <f t="shared" si="2"/>
        <v>132.5490237849238</v>
      </c>
      <c r="L53" s="48"/>
    </row>
    <row r="54" spans="2:12" x14ac:dyDescent="0.25">
      <c r="B54" s="5"/>
      <c r="C54" s="5"/>
      <c r="D54" s="6"/>
      <c r="E54" s="6">
        <v>3225</v>
      </c>
      <c r="F54" s="6" t="s">
        <v>63</v>
      </c>
      <c r="G54" s="45">
        <v>0</v>
      </c>
      <c r="H54" s="45"/>
      <c r="I54" s="45"/>
      <c r="J54" s="48">
        <v>725</v>
      </c>
      <c r="K54" s="74" t="e">
        <f t="shared" si="2"/>
        <v>#DIV/0!</v>
      </c>
      <c r="L54" s="48"/>
    </row>
    <row r="55" spans="2:12" x14ac:dyDescent="0.25">
      <c r="B55" s="5"/>
      <c r="C55" s="5"/>
      <c r="D55" s="6"/>
      <c r="E55" s="6">
        <v>3227</v>
      </c>
      <c r="F55" s="6" t="s">
        <v>64</v>
      </c>
      <c r="G55" s="45">
        <v>0</v>
      </c>
      <c r="H55" s="45"/>
      <c r="I55" s="45"/>
      <c r="J55" s="48">
        <v>1050</v>
      </c>
      <c r="K55" s="74" t="e">
        <f t="shared" si="2"/>
        <v>#DIV/0!</v>
      </c>
      <c r="L55" s="48"/>
    </row>
    <row r="56" spans="2:12" x14ac:dyDescent="0.25">
      <c r="B56" s="5"/>
      <c r="C56" s="5"/>
      <c r="D56" s="22">
        <v>323</v>
      </c>
      <c r="E56" s="6"/>
      <c r="F56" s="6" t="s">
        <v>65</v>
      </c>
      <c r="G56" s="46">
        <f>SUM(G57:G64)</f>
        <v>15197.8</v>
      </c>
      <c r="H56" s="45">
        <v>56274</v>
      </c>
      <c r="I56" s="45">
        <v>56274</v>
      </c>
      <c r="J56" s="47">
        <f>SUM(J57:J64)</f>
        <v>21343.86</v>
      </c>
      <c r="K56" s="74">
        <f t="shared" si="2"/>
        <v>140.44045848741266</v>
      </c>
      <c r="L56" s="74">
        <f>J56/I56*100</f>
        <v>37.928457191598255</v>
      </c>
    </row>
    <row r="57" spans="2:12" x14ac:dyDescent="0.25">
      <c r="B57" s="5"/>
      <c r="C57" s="5"/>
      <c r="D57" s="6"/>
      <c r="E57" s="6">
        <v>3231</v>
      </c>
      <c r="F57" s="6" t="s">
        <v>66</v>
      </c>
      <c r="G57" s="45">
        <v>1336.15</v>
      </c>
      <c r="H57" s="45"/>
      <c r="I57" s="45"/>
      <c r="J57" s="48">
        <v>1952.12</v>
      </c>
      <c r="K57" s="74">
        <f t="shared" si="2"/>
        <v>146.10036298319798</v>
      </c>
      <c r="L57" s="48"/>
    </row>
    <row r="58" spans="2:12" x14ac:dyDescent="0.25">
      <c r="B58" s="5"/>
      <c r="C58" s="5"/>
      <c r="D58" s="6"/>
      <c r="E58" s="6">
        <v>3232</v>
      </c>
      <c r="F58" s="6" t="s">
        <v>67</v>
      </c>
      <c r="G58" s="45">
        <v>1128.19</v>
      </c>
      <c r="H58" s="45"/>
      <c r="I58" s="45"/>
      <c r="J58" s="48">
        <v>1287.1099999999999</v>
      </c>
      <c r="K58" s="74">
        <f t="shared" si="2"/>
        <v>114.08627979329722</v>
      </c>
      <c r="L58" s="48"/>
    </row>
    <row r="59" spans="2:12" x14ac:dyDescent="0.25">
      <c r="B59" s="5"/>
      <c r="C59" s="5"/>
      <c r="D59" s="6"/>
      <c r="E59" s="6">
        <v>3234</v>
      </c>
      <c r="F59" s="6" t="s">
        <v>68</v>
      </c>
      <c r="G59" s="45">
        <v>5193.2299999999996</v>
      </c>
      <c r="H59" s="45"/>
      <c r="I59" s="45"/>
      <c r="J59" s="48">
        <v>4386.32</v>
      </c>
      <c r="K59" s="74">
        <f t="shared" si="2"/>
        <v>84.462271072145853</v>
      </c>
      <c r="L59" s="48"/>
    </row>
    <row r="60" spans="2:12" x14ac:dyDescent="0.25">
      <c r="B60" s="5"/>
      <c r="C60" s="5"/>
      <c r="D60" s="6"/>
      <c r="E60" s="6">
        <v>3235</v>
      </c>
      <c r="F60" s="6" t="s">
        <v>69</v>
      </c>
      <c r="G60" s="45">
        <v>120.78</v>
      </c>
      <c r="H60" s="45"/>
      <c r="I60" s="45"/>
      <c r="J60" s="48">
        <v>120.78</v>
      </c>
      <c r="K60" s="74">
        <f t="shared" si="2"/>
        <v>100</v>
      </c>
      <c r="L60" s="48"/>
    </row>
    <row r="61" spans="2:12" x14ac:dyDescent="0.25">
      <c r="B61" s="5"/>
      <c r="C61" s="5"/>
      <c r="D61" s="6"/>
      <c r="E61" s="6">
        <v>3236</v>
      </c>
      <c r="F61" s="6" t="s">
        <v>70</v>
      </c>
      <c r="G61" s="45">
        <v>45.79</v>
      </c>
      <c r="H61" s="45"/>
      <c r="I61" s="45"/>
      <c r="J61" s="48">
        <v>264.8</v>
      </c>
      <c r="K61" s="74">
        <f t="shared" si="2"/>
        <v>578.29220353789049</v>
      </c>
      <c r="L61" s="48"/>
    </row>
    <row r="62" spans="2:12" x14ac:dyDescent="0.25">
      <c r="B62" s="5"/>
      <c r="C62" s="5"/>
      <c r="D62" s="6"/>
      <c r="E62" s="6">
        <v>3237</v>
      </c>
      <c r="F62" s="6" t="s">
        <v>71</v>
      </c>
      <c r="G62" s="45">
        <v>5956.41</v>
      </c>
      <c r="H62" s="45"/>
      <c r="I62" s="45"/>
      <c r="J62" s="48">
        <v>11096.47</v>
      </c>
      <c r="K62" s="74">
        <f t="shared" si="2"/>
        <v>186.29459691324135</v>
      </c>
      <c r="L62" s="48"/>
    </row>
    <row r="63" spans="2:12" x14ac:dyDescent="0.25">
      <c r="B63" s="5"/>
      <c r="C63" s="5"/>
      <c r="D63" s="6"/>
      <c r="E63" s="6">
        <v>3238</v>
      </c>
      <c r="F63" s="6" t="s">
        <v>72</v>
      </c>
      <c r="G63" s="45">
        <v>630.07000000000005</v>
      </c>
      <c r="H63" s="45"/>
      <c r="I63" s="45"/>
      <c r="J63" s="48">
        <v>876.15</v>
      </c>
      <c r="K63" s="74">
        <f t="shared" si="2"/>
        <v>139.05597790721663</v>
      </c>
      <c r="L63" s="48"/>
    </row>
    <row r="64" spans="2:12" x14ac:dyDescent="0.25">
      <c r="B64" s="5"/>
      <c r="C64" s="5"/>
      <c r="D64" s="6"/>
      <c r="E64" s="6">
        <v>3239</v>
      </c>
      <c r="F64" s="6" t="s">
        <v>73</v>
      </c>
      <c r="G64" s="45">
        <v>787.18</v>
      </c>
      <c r="H64" s="45"/>
      <c r="I64" s="45"/>
      <c r="J64" s="48">
        <v>1360.11</v>
      </c>
      <c r="K64" s="74">
        <f t="shared" si="2"/>
        <v>172.78259102111332</v>
      </c>
      <c r="L64" s="48"/>
    </row>
    <row r="65" spans="2:12" x14ac:dyDescent="0.25">
      <c r="B65" s="5"/>
      <c r="C65" s="5"/>
      <c r="D65" s="22">
        <v>329</v>
      </c>
      <c r="E65" s="6"/>
      <c r="F65" s="6" t="s">
        <v>74</v>
      </c>
      <c r="G65" s="46">
        <f>SUM(G66:G68)</f>
        <v>6212.62</v>
      </c>
      <c r="H65" s="45">
        <v>14326</v>
      </c>
      <c r="I65" s="45">
        <v>14326</v>
      </c>
      <c r="J65" s="47">
        <f>SUM(J66:J68)</f>
        <v>4852.57</v>
      </c>
      <c r="K65" s="74">
        <f t="shared" si="2"/>
        <v>78.1082699408623</v>
      </c>
      <c r="L65" s="74">
        <f>J65/I65*100</f>
        <v>33.872469635627525</v>
      </c>
    </row>
    <row r="66" spans="2:12" x14ac:dyDescent="0.25">
      <c r="B66" s="5"/>
      <c r="C66" s="5"/>
      <c r="D66" s="22"/>
      <c r="E66" s="6">
        <v>3291</v>
      </c>
      <c r="F66" s="6" t="s">
        <v>75</v>
      </c>
      <c r="G66" s="45">
        <v>3666.05</v>
      </c>
      <c r="H66" s="45"/>
      <c r="I66" s="45"/>
      <c r="J66" s="48">
        <v>2512.7600000000002</v>
      </c>
      <c r="K66" s="74">
        <f t="shared" si="2"/>
        <v>68.541345589940121</v>
      </c>
      <c r="L66" s="48"/>
    </row>
    <row r="67" spans="2:12" x14ac:dyDescent="0.25">
      <c r="B67" s="5"/>
      <c r="C67" s="5"/>
      <c r="D67" s="22"/>
      <c r="E67" s="6">
        <v>3292</v>
      </c>
      <c r="F67" s="6" t="s">
        <v>76</v>
      </c>
      <c r="G67" s="45">
        <v>1706.57</v>
      </c>
      <c r="H67" s="45"/>
      <c r="I67" s="45"/>
      <c r="J67" s="48">
        <v>1359.81</v>
      </c>
      <c r="K67" s="74">
        <f t="shared" si="2"/>
        <v>79.680880362364263</v>
      </c>
      <c r="L67" s="48"/>
    </row>
    <row r="68" spans="2:12" x14ac:dyDescent="0.25">
      <c r="B68" s="5"/>
      <c r="C68" s="5"/>
      <c r="D68" s="6"/>
      <c r="E68" s="6">
        <v>3295</v>
      </c>
      <c r="F68" s="6" t="s">
        <v>77</v>
      </c>
      <c r="G68" s="45">
        <v>840</v>
      </c>
      <c r="H68" s="45"/>
      <c r="I68" s="45"/>
      <c r="J68" s="48">
        <v>980</v>
      </c>
      <c r="K68" s="74">
        <f t="shared" si="2"/>
        <v>116.66666666666667</v>
      </c>
      <c r="L68" s="48"/>
    </row>
    <row r="69" spans="2:12" x14ac:dyDescent="0.25">
      <c r="B69" s="49"/>
      <c r="C69" s="49">
        <v>34</v>
      </c>
      <c r="D69" s="50"/>
      <c r="E69" s="50"/>
      <c r="F69" s="59" t="s">
        <v>78</v>
      </c>
      <c r="G69" s="53">
        <f>SUM(G70)</f>
        <v>268.77</v>
      </c>
      <c r="H69" s="53">
        <v>664</v>
      </c>
      <c r="I69" s="53">
        <v>664</v>
      </c>
      <c r="J69" s="55">
        <f>SUM(J70)</f>
        <v>289</v>
      </c>
      <c r="K69" s="73">
        <f t="shared" si="2"/>
        <v>107.52688172043013</v>
      </c>
      <c r="L69" s="73">
        <f>J69/I69*100</f>
        <v>43.524096385542173</v>
      </c>
    </row>
    <row r="70" spans="2:12" x14ac:dyDescent="0.25">
      <c r="B70" s="5"/>
      <c r="C70" s="5"/>
      <c r="D70" s="6">
        <v>343</v>
      </c>
      <c r="E70" s="6"/>
      <c r="F70" s="6" t="s">
        <v>79</v>
      </c>
      <c r="G70" s="46">
        <f>SUM(G71)</f>
        <v>268.77</v>
      </c>
      <c r="H70" s="45">
        <v>664</v>
      </c>
      <c r="I70" s="45">
        <v>664</v>
      </c>
      <c r="J70" s="47">
        <f>SUM(J71)</f>
        <v>289</v>
      </c>
      <c r="K70" s="74">
        <f t="shared" si="2"/>
        <v>107.52688172043013</v>
      </c>
      <c r="L70" s="74">
        <f>J70/I70*100</f>
        <v>43.524096385542173</v>
      </c>
    </row>
    <row r="71" spans="2:12" x14ac:dyDescent="0.25">
      <c r="B71" s="5"/>
      <c r="C71" s="5"/>
      <c r="D71" s="6"/>
      <c r="E71" s="6">
        <v>3431</v>
      </c>
      <c r="F71" s="6" t="s">
        <v>80</v>
      </c>
      <c r="G71" s="45">
        <v>268.77</v>
      </c>
      <c r="H71" s="45"/>
      <c r="I71" s="45"/>
      <c r="J71" s="48">
        <v>289</v>
      </c>
      <c r="K71" s="74">
        <f t="shared" si="2"/>
        <v>107.52688172043013</v>
      </c>
      <c r="L71" s="48"/>
    </row>
    <row r="72" spans="2:12" x14ac:dyDescent="0.25">
      <c r="B72" s="65">
        <v>4</v>
      </c>
      <c r="C72" s="66"/>
      <c r="D72" s="66"/>
      <c r="E72" s="66"/>
      <c r="F72" s="67" t="s">
        <v>5</v>
      </c>
      <c r="G72" s="62">
        <f>SUM(G73)</f>
        <v>1158.75</v>
      </c>
      <c r="H72" s="62">
        <f>SUM(H73)</f>
        <v>14229</v>
      </c>
      <c r="I72" s="62">
        <f>SUM(I73)</f>
        <v>14229</v>
      </c>
      <c r="J72" s="63">
        <f>SUM(J73)</f>
        <v>4376.25</v>
      </c>
      <c r="K72" s="72">
        <f t="shared" si="2"/>
        <v>377.66990291262135</v>
      </c>
      <c r="L72" s="72">
        <f>J72/I72*100</f>
        <v>30.755850727387728</v>
      </c>
    </row>
    <row r="73" spans="2:12" x14ac:dyDescent="0.25">
      <c r="B73" s="52"/>
      <c r="C73" s="52">
        <v>42</v>
      </c>
      <c r="D73" s="52"/>
      <c r="E73" s="52"/>
      <c r="F73" s="64" t="s">
        <v>81</v>
      </c>
      <c r="G73" s="53">
        <f>SUM(G74+G81)</f>
        <v>1158.75</v>
      </c>
      <c r="H73" s="54">
        <f>SUM(H74)</f>
        <v>14229</v>
      </c>
      <c r="I73" s="54">
        <f>SUM(I74)</f>
        <v>14229</v>
      </c>
      <c r="J73" s="55">
        <f>SUM(J74+J81)</f>
        <v>4376.25</v>
      </c>
      <c r="K73" s="73">
        <f t="shared" si="2"/>
        <v>377.66990291262135</v>
      </c>
      <c r="L73" s="73">
        <f t="shared" ref="L73:L74" si="5">J73/I73*100</f>
        <v>30.755850727387728</v>
      </c>
    </row>
    <row r="74" spans="2:12" x14ac:dyDescent="0.25">
      <c r="B74" s="7"/>
      <c r="C74" s="7"/>
      <c r="D74" s="5">
        <v>422</v>
      </c>
      <c r="E74" s="5"/>
      <c r="F74" s="5" t="s">
        <v>82</v>
      </c>
      <c r="G74" s="46">
        <f>SUM(G75:G79)</f>
        <v>1158.75</v>
      </c>
      <c r="H74" s="45">
        <v>14229</v>
      </c>
      <c r="I74" s="45">
        <v>14229</v>
      </c>
      <c r="J74" s="47">
        <f>SUM(J75:J79)</f>
        <v>4376.25</v>
      </c>
      <c r="K74" s="74">
        <f t="shared" si="2"/>
        <v>377.66990291262135</v>
      </c>
      <c r="L74" s="74">
        <f t="shared" si="5"/>
        <v>30.755850727387728</v>
      </c>
    </row>
    <row r="75" spans="2:12" x14ac:dyDescent="0.25">
      <c r="B75" s="7"/>
      <c r="C75" s="7"/>
      <c r="D75" s="5"/>
      <c r="E75" s="5">
        <v>4221</v>
      </c>
      <c r="F75" s="5" t="s">
        <v>83</v>
      </c>
      <c r="G75" s="45">
        <v>1158.75</v>
      </c>
      <c r="H75" s="45"/>
      <c r="I75" s="45"/>
      <c r="J75" s="48">
        <v>0</v>
      </c>
      <c r="K75" s="75">
        <v>0</v>
      </c>
      <c r="L75" s="75">
        <v>0</v>
      </c>
    </row>
    <row r="76" spans="2:12" x14ac:dyDescent="0.25">
      <c r="B76" s="7"/>
      <c r="C76" s="7"/>
      <c r="D76" s="5"/>
      <c r="E76" s="5">
        <v>4222</v>
      </c>
      <c r="F76" s="5" t="s">
        <v>97</v>
      </c>
      <c r="G76" s="45">
        <v>0</v>
      </c>
      <c r="H76" s="45"/>
      <c r="I76" s="45"/>
      <c r="J76" s="48">
        <v>4376.25</v>
      </c>
      <c r="K76" s="74"/>
      <c r="L76" s="74"/>
    </row>
    <row r="77" spans="2:12" x14ac:dyDescent="0.25">
      <c r="B77" s="7"/>
      <c r="C77" s="7"/>
      <c r="D77" s="5"/>
      <c r="E77" s="5">
        <v>4223</v>
      </c>
      <c r="F77" s="5" t="s">
        <v>84</v>
      </c>
      <c r="G77" s="45">
        <v>0</v>
      </c>
      <c r="H77" s="45"/>
      <c r="I77" s="45"/>
      <c r="J77" s="48"/>
      <c r="K77" s="74" t="e">
        <f t="shared" si="2"/>
        <v>#DIV/0!</v>
      </c>
      <c r="L77" s="74"/>
    </row>
    <row r="78" spans="2:12" x14ac:dyDescent="0.25">
      <c r="B78" s="7"/>
      <c r="C78" s="7"/>
      <c r="D78" s="5"/>
      <c r="E78" s="5">
        <v>4225</v>
      </c>
      <c r="F78" s="5" t="s">
        <v>84</v>
      </c>
      <c r="G78" s="45"/>
      <c r="H78" s="45"/>
      <c r="I78" s="45"/>
      <c r="J78" s="48">
        <v>0</v>
      </c>
      <c r="K78" s="74"/>
      <c r="L78" s="74"/>
    </row>
    <row r="79" spans="2:12" x14ac:dyDescent="0.25">
      <c r="B79" s="7"/>
      <c r="C79" s="7" t="s">
        <v>10</v>
      </c>
      <c r="D79" s="5"/>
      <c r="E79" s="5">
        <v>4227</v>
      </c>
      <c r="F79" s="5" t="s">
        <v>85</v>
      </c>
      <c r="G79" s="45">
        <v>0</v>
      </c>
      <c r="H79" s="45"/>
      <c r="I79" s="45"/>
      <c r="J79" s="48">
        <v>0</v>
      </c>
      <c r="K79" s="74">
        <v>0</v>
      </c>
      <c r="L79" s="74">
        <v>0</v>
      </c>
    </row>
    <row r="80" spans="2:12" x14ac:dyDescent="0.25">
      <c r="B80" s="81"/>
      <c r="C80" s="81"/>
      <c r="D80" s="83">
        <v>426</v>
      </c>
      <c r="E80" s="81"/>
      <c r="F80" s="81" t="s">
        <v>99</v>
      </c>
      <c r="G80" s="74"/>
      <c r="H80" s="74"/>
      <c r="I80" s="81"/>
      <c r="J80" s="82">
        <v>0</v>
      </c>
      <c r="K80" s="74"/>
      <c r="L80" s="74"/>
    </row>
    <row r="81" spans="2:12" x14ac:dyDescent="0.25">
      <c r="B81" s="80"/>
      <c r="C81" s="80"/>
      <c r="D81" s="80"/>
      <c r="E81" s="80">
        <v>4262</v>
      </c>
      <c r="F81" s="80" t="s">
        <v>98</v>
      </c>
      <c r="G81" s="47">
        <v>0</v>
      </c>
      <c r="H81" s="48"/>
      <c r="I81" s="80"/>
      <c r="J81" s="48">
        <v>0</v>
      </c>
      <c r="K81" s="74"/>
      <c r="L81" s="48"/>
    </row>
  </sheetData>
  <mergeCells count="7">
    <mergeCell ref="B8:F8"/>
    <mergeCell ref="B9:F9"/>
    <mergeCell ref="B32:F32"/>
    <mergeCell ref="B33:F33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4"/>
  <sheetViews>
    <sheetView workbookViewId="0">
      <selection activeCell="F22" sqref="F22"/>
    </sheetView>
  </sheetViews>
  <sheetFormatPr defaultRowHeight="15" x14ac:dyDescent="0.25"/>
  <cols>
    <col min="2" max="2" width="37.7109375" customWidth="1"/>
    <col min="3" max="4" width="25.28515625" style="39" customWidth="1"/>
    <col min="5" max="5" width="25.28515625" customWidth="1"/>
    <col min="6" max="6" width="25.28515625" style="39" customWidth="1"/>
    <col min="7" max="8" width="15.7109375" style="39" customWidth="1"/>
  </cols>
  <sheetData>
    <row r="1" spans="2:8" ht="18" x14ac:dyDescent="0.25">
      <c r="B1" s="13"/>
      <c r="C1" s="29"/>
      <c r="D1" s="29"/>
      <c r="E1" s="13"/>
      <c r="F1" s="40"/>
      <c r="G1" s="40"/>
      <c r="H1" s="40"/>
    </row>
    <row r="2" spans="2:8" ht="15.75" customHeight="1" x14ac:dyDescent="0.25">
      <c r="B2" s="120" t="s">
        <v>23</v>
      </c>
      <c r="C2" s="120"/>
      <c r="D2" s="120"/>
      <c r="E2" s="120"/>
      <c r="F2" s="120"/>
      <c r="G2" s="120"/>
      <c r="H2" s="120"/>
    </row>
    <row r="3" spans="2:8" ht="18" x14ac:dyDescent="0.25">
      <c r="B3" s="13"/>
      <c r="C3" s="29"/>
      <c r="D3" s="29"/>
      <c r="E3" s="13"/>
      <c r="F3" s="40"/>
      <c r="G3" s="40"/>
      <c r="H3" s="40"/>
    </row>
    <row r="4" spans="2:8" ht="25.5" x14ac:dyDescent="0.25">
      <c r="B4" s="28" t="s">
        <v>6</v>
      </c>
      <c r="C4" s="44" t="s">
        <v>102</v>
      </c>
      <c r="D4" s="44" t="s">
        <v>103</v>
      </c>
      <c r="E4" s="28" t="s">
        <v>104</v>
      </c>
      <c r="F4" s="44" t="s">
        <v>105</v>
      </c>
      <c r="G4" s="44" t="s">
        <v>11</v>
      </c>
      <c r="H4" s="44" t="s">
        <v>25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44" t="s">
        <v>13</v>
      </c>
      <c r="H5" s="44" t="s">
        <v>14</v>
      </c>
    </row>
    <row r="6" spans="2:8" x14ac:dyDescent="0.25">
      <c r="B6" s="56" t="s">
        <v>22</v>
      </c>
      <c r="C6" s="62">
        <f>SUM(C7:C13)</f>
        <v>281666.34999999998</v>
      </c>
      <c r="D6" s="62">
        <f>SUM(D7:D13)</f>
        <v>676072</v>
      </c>
      <c r="E6" s="62">
        <f>SUM(E7:E13)</f>
        <v>676072</v>
      </c>
      <c r="F6" s="63">
        <f>SUM(F7:F13)</f>
        <v>339994.97</v>
      </c>
      <c r="G6" s="72">
        <f>F6/C6*100</f>
        <v>120.70840908045992</v>
      </c>
      <c r="H6" s="72">
        <f>F6/E6*100</f>
        <v>50.28975759978227</v>
      </c>
    </row>
    <row r="7" spans="2:8" x14ac:dyDescent="0.25">
      <c r="B7" s="20" t="s">
        <v>86</v>
      </c>
      <c r="C7" s="45">
        <v>202679.79</v>
      </c>
      <c r="D7" s="45">
        <v>457197</v>
      </c>
      <c r="E7" s="45">
        <v>457197</v>
      </c>
      <c r="F7" s="48">
        <v>261017.19</v>
      </c>
      <c r="G7" s="74">
        <f t="shared" ref="G7:G21" si="0">F7/C7*100</f>
        <v>128.78303751942903</v>
      </c>
      <c r="H7" s="74">
        <f t="shared" ref="H7:H22" si="1">F7/E7*100</f>
        <v>57.090748626959495</v>
      </c>
    </row>
    <row r="8" spans="2:8" x14ac:dyDescent="0.25">
      <c r="B8" s="19" t="s">
        <v>87</v>
      </c>
      <c r="C8" s="45">
        <v>1689.94</v>
      </c>
      <c r="D8" s="45">
        <v>5840</v>
      </c>
      <c r="E8" s="45">
        <v>5840</v>
      </c>
      <c r="F8" s="48">
        <v>2234.8000000000002</v>
      </c>
      <c r="G8" s="74">
        <f t="shared" si="0"/>
        <v>132.24138135081719</v>
      </c>
      <c r="H8" s="74">
        <f t="shared" si="1"/>
        <v>38.267123287671232</v>
      </c>
    </row>
    <row r="9" spans="2:8" x14ac:dyDescent="0.25">
      <c r="B9" s="19" t="s">
        <v>88</v>
      </c>
      <c r="C9" s="45">
        <v>40704.83</v>
      </c>
      <c r="D9" s="45">
        <v>114194</v>
      </c>
      <c r="E9" s="45">
        <v>114194</v>
      </c>
      <c r="F9" s="48">
        <v>38338.75</v>
      </c>
      <c r="G9" s="74">
        <f t="shared" si="0"/>
        <v>94.187225447201229</v>
      </c>
      <c r="H9" s="74">
        <f t="shared" si="1"/>
        <v>33.573348862462126</v>
      </c>
    </row>
    <row r="10" spans="2:8" x14ac:dyDescent="0.25">
      <c r="B10" s="19" t="s">
        <v>89</v>
      </c>
      <c r="C10" s="45">
        <v>35434.19</v>
      </c>
      <c r="D10" s="45">
        <v>90479</v>
      </c>
      <c r="E10" s="45">
        <v>90479</v>
      </c>
      <c r="F10" s="48">
        <v>38404.230000000003</v>
      </c>
      <c r="G10" s="74">
        <f t="shared" si="0"/>
        <v>108.38184815287157</v>
      </c>
      <c r="H10" s="74">
        <f t="shared" si="1"/>
        <v>42.445462483007113</v>
      </c>
    </row>
    <row r="11" spans="2:8" x14ac:dyDescent="0.25">
      <c r="B11" s="19" t="s">
        <v>90</v>
      </c>
      <c r="C11" s="45">
        <v>0</v>
      </c>
      <c r="D11" s="45">
        <v>4911</v>
      </c>
      <c r="E11" s="45">
        <v>4911</v>
      </c>
      <c r="F11" s="48">
        <v>0</v>
      </c>
      <c r="G11" s="74" t="e">
        <f t="shared" si="0"/>
        <v>#DIV/0!</v>
      </c>
      <c r="H11" s="74">
        <f t="shared" si="1"/>
        <v>0</v>
      </c>
    </row>
    <row r="12" spans="2:8" x14ac:dyDescent="0.25">
      <c r="B12" s="19" t="s">
        <v>91</v>
      </c>
      <c r="C12" s="45">
        <v>1157.5999999999999</v>
      </c>
      <c r="D12" s="45">
        <v>3451</v>
      </c>
      <c r="E12" s="45">
        <v>3451</v>
      </c>
      <c r="F12" s="48">
        <v>0</v>
      </c>
      <c r="G12" s="74">
        <f t="shared" si="0"/>
        <v>0</v>
      </c>
      <c r="H12" s="74">
        <f t="shared" si="1"/>
        <v>0</v>
      </c>
    </row>
    <row r="13" spans="2:8" x14ac:dyDescent="0.25">
      <c r="B13" s="19" t="s">
        <v>92</v>
      </c>
      <c r="C13" s="45"/>
      <c r="D13" s="45">
        <v>0</v>
      </c>
      <c r="E13" s="45">
        <v>0</v>
      </c>
      <c r="F13" s="48"/>
      <c r="G13" s="74">
        <v>0</v>
      </c>
      <c r="H13" s="74" t="e">
        <f t="shared" si="1"/>
        <v>#DIV/0!</v>
      </c>
    </row>
    <row r="14" spans="2:8" x14ac:dyDescent="0.25">
      <c r="B14" s="18"/>
      <c r="C14" s="45"/>
      <c r="D14" s="45"/>
      <c r="E14" s="3"/>
      <c r="F14" s="48"/>
      <c r="G14" s="74">
        <v>0</v>
      </c>
      <c r="H14" s="74">
        <v>0</v>
      </c>
    </row>
    <row r="15" spans="2:8" ht="15.75" customHeight="1" x14ac:dyDescent="0.25">
      <c r="B15" s="56" t="s">
        <v>21</v>
      </c>
      <c r="C15" s="62">
        <f>SUM(C16:C22)</f>
        <v>276698.90999999997</v>
      </c>
      <c r="D15" s="62">
        <f>SUM(D16:D22)</f>
        <v>676072</v>
      </c>
      <c r="E15" s="62">
        <f>SUM(E16:E22)</f>
        <v>676072</v>
      </c>
      <c r="F15" s="63">
        <f>SUM(F16:F22)</f>
        <v>342764.51999999996</v>
      </c>
      <c r="G15" s="72">
        <f t="shared" si="0"/>
        <v>123.87635354255642</v>
      </c>
      <c r="H15" s="72">
        <f t="shared" si="1"/>
        <v>50.699410713651794</v>
      </c>
    </row>
    <row r="16" spans="2:8" ht="15.75" customHeight="1" x14ac:dyDescent="0.25">
      <c r="B16" s="20" t="s">
        <v>86</v>
      </c>
      <c r="C16" s="45">
        <v>202679.79</v>
      </c>
      <c r="D16" s="45">
        <v>457197</v>
      </c>
      <c r="E16" s="45">
        <v>457197</v>
      </c>
      <c r="F16" s="48">
        <v>261017.19</v>
      </c>
      <c r="G16" s="74">
        <f t="shared" si="0"/>
        <v>128.78303751942903</v>
      </c>
      <c r="H16" s="74">
        <f t="shared" si="1"/>
        <v>57.090748626959495</v>
      </c>
    </row>
    <row r="17" spans="2:8" x14ac:dyDescent="0.25">
      <c r="B17" s="19" t="s">
        <v>87</v>
      </c>
      <c r="C17" s="45">
        <v>1689.94</v>
      </c>
      <c r="D17" s="45">
        <v>5840</v>
      </c>
      <c r="E17" s="45">
        <v>5840</v>
      </c>
      <c r="F17" s="48">
        <v>2234.8000000000002</v>
      </c>
      <c r="G17" s="74">
        <f t="shared" si="0"/>
        <v>132.24138135081719</v>
      </c>
      <c r="H17" s="74">
        <f t="shared" si="1"/>
        <v>38.267123287671232</v>
      </c>
    </row>
    <row r="18" spans="2:8" x14ac:dyDescent="0.25">
      <c r="B18" s="19" t="s">
        <v>88</v>
      </c>
      <c r="C18" s="45">
        <v>35737.39</v>
      </c>
      <c r="D18" s="45">
        <v>114194</v>
      </c>
      <c r="E18" s="45">
        <v>114194</v>
      </c>
      <c r="F18" s="48">
        <v>41108.300000000003</v>
      </c>
      <c r="G18" s="74">
        <f t="shared" si="0"/>
        <v>115.0288255521738</v>
      </c>
      <c r="H18" s="74">
        <f t="shared" si="1"/>
        <v>35.998651417762758</v>
      </c>
    </row>
    <row r="19" spans="2:8" x14ac:dyDescent="0.25">
      <c r="B19" s="19" t="s">
        <v>89</v>
      </c>
      <c r="C19" s="45">
        <v>35434.19</v>
      </c>
      <c r="D19" s="45">
        <v>90479</v>
      </c>
      <c r="E19" s="45">
        <v>90479</v>
      </c>
      <c r="F19" s="48">
        <v>38404.230000000003</v>
      </c>
      <c r="G19" s="74">
        <f t="shared" si="0"/>
        <v>108.38184815287157</v>
      </c>
      <c r="H19" s="74">
        <f t="shared" si="1"/>
        <v>42.445462483007113</v>
      </c>
    </row>
    <row r="20" spans="2:8" x14ac:dyDescent="0.25">
      <c r="B20" s="19" t="s">
        <v>90</v>
      </c>
      <c r="C20" s="45">
        <v>0</v>
      </c>
      <c r="D20" s="45">
        <v>4911</v>
      </c>
      <c r="E20" s="45">
        <v>4911</v>
      </c>
      <c r="F20" s="48">
        <v>0</v>
      </c>
      <c r="G20" s="74" t="e">
        <f t="shared" si="0"/>
        <v>#DIV/0!</v>
      </c>
      <c r="H20" s="74">
        <f t="shared" si="1"/>
        <v>0</v>
      </c>
    </row>
    <row r="21" spans="2:8" x14ac:dyDescent="0.25">
      <c r="B21" s="19" t="s">
        <v>91</v>
      </c>
      <c r="C21" s="45">
        <v>1157.5999999999999</v>
      </c>
      <c r="D21" s="45">
        <v>3451</v>
      </c>
      <c r="E21" s="45">
        <v>3451</v>
      </c>
      <c r="F21" s="48">
        <v>0</v>
      </c>
      <c r="G21" s="74">
        <f t="shared" si="0"/>
        <v>0</v>
      </c>
      <c r="H21" s="74">
        <f t="shared" si="1"/>
        <v>0</v>
      </c>
    </row>
    <row r="22" spans="2:8" x14ac:dyDescent="0.25">
      <c r="B22" s="19" t="s">
        <v>92</v>
      </c>
      <c r="C22" s="45"/>
      <c r="D22" s="45">
        <v>0</v>
      </c>
      <c r="E22" s="45">
        <v>0</v>
      </c>
      <c r="F22" s="48"/>
      <c r="G22" s="74">
        <v>0</v>
      </c>
      <c r="H22" s="74" t="e">
        <f t="shared" si="1"/>
        <v>#DIV/0!</v>
      </c>
    </row>
    <row r="23" spans="2:8" x14ac:dyDescent="0.25">
      <c r="B23" s="18"/>
      <c r="C23" s="45"/>
      <c r="D23" s="45"/>
      <c r="E23" s="3"/>
      <c r="F23" s="48"/>
      <c r="G23" s="74">
        <v>0</v>
      </c>
      <c r="H23" s="74">
        <v>0</v>
      </c>
    </row>
    <row r="24" spans="2:8" x14ac:dyDescent="0.25">
      <c r="B24" s="7"/>
      <c r="C24" s="45"/>
      <c r="D24" s="45"/>
      <c r="E24" s="3"/>
      <c r="F24" s="48"/>
      <c r="G24" s="74">
        <v>0</v>
      </c>
      <c r="H24" s="74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"/>
  <sheetViews>
    <sheetView workbookViewId="0">
      <selection activeCell="F10" sqref="F10"/>
    </sheetView>
  </sheetViews>
  <sheetFormatPr defaultRowHeight="15" x14ac:dyDescent="0.25"/>
  <cols>
    <col min="2" max="2" width="37.7109375" customWidth="1"/>
    <col min="3" max="4" width="25.28515625" style="39" customWidth="1"/>
    <col min="5" max="5" width="25.28515625" customWidth="1"/>
    <col min="6" max="6" width="25.28515625" style="39" customWidth="1"/>
    <col min="7" max="8" width="15.7109375" style="39" customWidth="1"/>
  </cols>
  <sheetData>
    <row r="1" spans="2:8" ht="18" x14ac:dyDescent="0.25">
      <c r="B1" s="13"/>
      <c r="C1" s="29"/>
      <c r="D1" s="29"/>
      <c r="E1" s="13"/>
      <c r="F1" s="40"/>
      <c r="G1" s="40"/>
      <c r="H1" s="40"/>
    </row>
    <row r="2" spans="2:8" ht="15.75" customHeight="1" x14ac:dyDescent="0.25">
      <c r="B2" s="120" t="s">
        <v>24</v>
      </c>
      <c r="C2" s="120"/>
      <c r="D2" s="120"/>
      <c r="E2" s="120"/>
      <c r="F2" s="120"/>
      <c r="G2" s="120"/>
      <c r="H2" s="120"/>
    </row>
    <row r="3" spans="2:8" ht="18" x14ac:dyDescent="0.25">
      <c r="B3" s="13"/>
      <c r="C3" s="29"/>
      <c r="D3" s="29"/>
      <c r="E3" s="13"/>
      <c r="F3" s="40"/>
      <c r="G3" s="40"/>
      <c r="H3" s="40"/>
    </row>
    <row r="4" spans="2:8" ht="25.5" x14ac:dyDescent="0.25">
      <c r="B4" s="28" t="s">
        <v>6</v>
      </c>
      <c r="C4" s="44" t="s">
        <v>107</v>
      </c>
      <c r="D4" s="44" t="s">
        <v>103</v>
      </c>
      <c r="E4" s="28" t="s">
        <v>104</v>
      </c>
      <c r="F4" s="44" t="s">
        <v>108</v>
      </c>
      <c r="G4" s="44" t="s">
        <v>11</v>
      </c>
      <c r="H4" s="44" t="s">
        <v>25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44" t="s">
        <v>13</v>
      </c>
      <c r="H5" s="44" t="s">
        <v>14</v>
      </c>
    </row>
    <row r="6" spans="2:8" ht="15.75" customHeight="1" x14ac:dyDescent="0.25">
      <c r="B6" s="56" t="s">
        <v>21</v>
      </c>
      <c r="C6" s="62">
        <f>SUM(C7)</f>
        <v>276698.91000000003</v>
      </c>
      <c r="D6" s="62">
        <f>SUM(D7)</f>
        <v>676072</v>
      </c>
      <c r="E6" s="62">
        <f>SUM(E7)</f>
        <v>676072</v>
      </c>
      <c r="F6" s="63">
        <f>SUM(F7)</f>
        <v>342764.51999999996</v>
      </c>
      <c r="G6" s="72">
        <f>F6/C6*100</f>
        <v>123.87635354255639</v>
      </c>
      <c r="H6" s="72">
        <f>F6/E6*100</f>
        <v>50.699410713651794</v>
      </c>
    </row>
    <row r="7" spans="2:8" ht="15.75" customHeight="1" x14ac:dyDescent="0.25">
      <c r="B7" s="76" t="s">
        <v>93</v>
      </c>
      <c r="C7" s="77">
        <f>SUM(C8:C9)</f>
        <v>276698.91000000003</v>
      </c>
      <c r="D7" s="77">
        <f>SUM(D8:D9)</f>
        <v>676072</v>
      </c>
      <c r="E7" s="77">
        <f>SUM(E8:E9)</f>
        <v>676072</v>
      </c>
      <c r="F7" s="78">
        <f>SUM(F8:F9)</f>
        <v>342764.51999999996</v>
      </c>
      <c r="G7" s="79">
        <f t="shared" ref="G7:G9" si="0">F7/C7*100</f>
        <v>123.87635354255639</v>
      </c>
      <c r="H7" s="79">
        <f t="shared" ref="H7:H9" si="1">F7/E7*100</f>
        <v>50.699410713651794</v>
      </c>
    </row>
    <row r="8" spans="2:8" x14ac:dyDescent="0.25">
      <c r="B8" s="9" t="s">
        <v>94</v>
      </c>
      <c r="C8" s="45">
        <v>258498.98</v>
      </c>
      <c r="D8" s="45">
        <v>633601</v>
      </c>
      <c r="E8" s="45">
        <v>633601</v>
      </c>
      <c r="F8" s="48">
        <v>323094.40999999997</v>
      </c>
      <c r="G8" s="48">
        <f t="shared" si="0"/>
        <v>124.98865952972038</v>
      </c>
      <c r="H8" s="48">
        <f t="shared" si="1"/>
        <v>50.993355439779918</v>
      </c>
    </row>
    <row r="9" spans="2:8" x14ac:dyDescent="0.25">
      <c r="B9" s="21" t="s">
        <v>95</v>
      </c>
      <c r="C9" s="45">
        <v>18199.93</v>
      </c>
      <c r="D9" s="45">
        <v>42471</v>
      </c>
      <c r="E9" s="45">
        <v>42471</v>
      </c>
      <c r="F9" s="48">
        <v>19670.11</v>
      </c>
      <c r="G9" s="48">
        <f t="shared" si="0"/>
        <v>108.07794315692422</v>
      </c>
      <c r="H9" s="48">
        <f t="shared" si="1"/>
        <v>46.314214405123501</v>
      </c>
    </row>
    <row r="10" spans="2:8" x14ac:dyDescent="0.25">
      <c r="B10" s="8"/>
      <c r="C10" s="45"/>
      <c r="D10" s="45"/>
      <c r="E10" s="2"/>
      <c r="F10" s="48"/>
      <c r="G10" s="48"/>
      <c r="H10" s="4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3EA6-D934-4358-988B-69FE0FD902E2}">
  <dimension ref="A1:XC81"/>
  <sheetViews>
    <sheetView tabSelected="1" workbookViewId="0">
      <pane xSplit="2" ySplit="6" topLeftCell="G7" activePane="bottomRight" state="frozen"/>
      <selection pane="topRight" activeCell="C1" sqref="C1"/>
      <selection pane="bottomLeft" activeCell="A6" sqref="A6"/>
      <selection pane="bottomRight" activeCell="T13" sqref="T13"/>
    </sheetView>
  </sheetViews>
  <sheetFormatPr defaultColWidth="13.7109375" defaultRowHeight="15.95" customHeight="1" x14ac:dyDescent="0.25"/>
  <cols>
    <col min="1" max="2" width="8.7109375" style="87" customWidth="1"/>
    <col min="3" max="3" width="18.7109375" style="87" customWidth="1"/>
    <col min="4" max="5" width="5.7109375" style="87" customWidth="1"/>
    <col min="6" max="8" width="7.7109375" style="87" customWidth="1"/>
    <col min="9" max="10" width="9.7109375" style="87" customWidth="1"/>
    <col min="11" max="11" width="70.7109375" style="87" customWidth="1"/>
    <col min="12" max="16384" width="13.7109375" style="87"/>
  </cols>
  <sheetData>
    <row r="1" spans="1:627" ht="57" customHeight="1" x14ac:dyDescent="0.25">
      <c r="K1" s="156" t="s">
        <v>225</v>
      </c>
    </row>
    <row r="2" spans="1:627" ht="15.95" customHeight="1" x14ac:dyDescent="0.25">
      <c r="A2" s="155" t="s">
        <v>109</v>
      </c>
      <c r="B2" s="155" t="s">
        <v>110</v>
      </c>
      <c r="C2" s="152" t="s">
        <v>111</v>
      </c>
      <c r="D2" s="155" t="s">
        <v>112</v>
      </c>
      <c r="E2" s="155" t="s">
        <v>113</v>
      </c>
      <c r="F2" s="155" t="s">
        <v>114</v>
      </c>
      <c r="G2" s="155" t="s">
        <v>115</v>
      </c>
      <c r="H2" s="155" t="s">
        <v>116</v>
      </c>
      <c r="I2" s="155" t="s">
        <v>117</v>
      </c>
      <c r="J2" s="155" t="s">
        <v>118</v>
      </c>
      <c r="K2" s="152" t="s">
        <v>119</v>
      </c>
      <c r="L2" s="152" t="s">
        <v>120</v>
      </c>
      <c r="M2" s="152" t="s">
        <v>121</v>
      </c>
      <c r="N2" s="152" t="s">
        <v>122</v>
      </c>
      <c r="O2" s="152" t="s">
        <v>123</v>
      </c>
      <c r="P2" s="152" t="s">
        <v>124</v>
      </c>
      <c r="Q2" s="152" t="s">
        <v>125</v>
      </c>
      <c r="R2" s="152" t="s">
        <v>126</v>
      </c>
    </row>
    <row r="3" spans="1:627" ht="15.95" customHeight="1" x14ac:dyDescent="0.25">
      <c r="A3" s="150"/>
      <c r="B3" s="150"/>
      <c r="C3" s="153"/>
      <c r="D3" s="150"/>
      <c r="E3" s="150"/>
      <c r="F3" s="150"/>
      <c r="G3" s="150"/>
      <c r="H3" s="150"/>
      <c r="I3" s="150"/>
      <c r="J3" s="150"/>
      <c r="K3" s="153"/>
      <c r="L3" s="153"/>
      <c r="M3" s="153"/>
      <c r="N3" s="153"/>
      <c r="O3" s="153"/>
      <c r="P3" s="153"/>
      <c r="Q3" s="153"/>
      <c r="R3" s="153"/>
    </row>
    <row r="4" spans="1:627" ht="15.95" customHeight="1" x14ac:dyDescent="0.25">
      <c r="A4" s="150"/>
      <c r="B4" s="150"/>
      <c r="C4" s="153"/>
      <c r="D4" s="150"/>
      <c r="E4" s="150"/>
      <c r="F4" s="150"/>
      <c r="G4" s="150"/>
      <c r="H4" s="150"/>
      <c r="I4" s="150"/>
      <c r="J4" s="150"/>
      <c r="K4" s="153"/>
      <c r="L4" s="153"/>
      <c r="M4" s="153"/>
      <c r="N4" s="153"/>
      <c r="O4" s="153"/>
      <c r="P4" s="153"/>
      <c r="Q4" s="153"/>
      <c r="R4" s="153"/>
    </row>
    <row r="5" spans="1:627" ht="15.95" customHeight="1" x14ac:dyDescent="0.25">
      <c r="A5" s="151"/>
      <c r="B5" s="151"/>
      <c r="C5" s="154"/>
      <c r="D5" s="151"/>
      <c r="E5" s="151"/>
      <c r="F5" s="151"/>
      <c r="G5" s="151"/>
      <c r="H5" s="151"/>
      <c r="I5" s="151"/>
      <c r="J5" s="151"/>
      <c r="K5" s="154"/>
      <c r="L5" s="154"/>
      <c r="M5" s="154"/>
      <c r="N5" s="154"/>
      <c r="O5" s="154"/>
      <c r="P5" s="154"/>
      <c r="Q5" s="154"/>
      <c r="R5" s="154"/>
    </row>
    <row r="6" spans="1:627" ht="15.95" customHeight="1" x14ac:dyDescent="0.25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8">
        <v>12</v>
      </c>
      <c r="M6" s="88">
        <v>13</v>
      </c>
      <c r="N6" s="88">
        <v>14</v>
      </c>
      <c r="O6" s="88">
        <v>15</v>
      </c>
      <c r="P6" s="88">
        <v>16</v>
      </c>
      <c r="Q6" s="88">
        <v>17</v>
      </c>
      <c r="R6" s="88">
        <v>18</v>
      </c>
    </row>
    <row r="7" spans="1:627" ht="15.9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0"/>
      <c r="JA7" s="90"/>
      <c r="JB7" s="90"/>
      <c r="JC7" s="90"/>
      <c r="JD7" s="90"/>
      <c r="JE7" s="90"/>
      <c r="JF7" s="90"/>
      <c r="JG7" s="90"/>
      <c r="JH7" s="90"/>
      <c r="JI7" s="90"/>
      <c r="JJ7" s="90"/>
      <c r="JK7" s="90"/>
      <c r="JL7" s="90"/>
      <c r="JM7" s="90"/>
      <c r="JN7" s="90"/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90"/>
      <c r="MB7" s="90"/>
      <c r="MC7" s="90"/>
      <c r="MD7" s="90"/>
      <c r="ME7" s="90"/>
      <c r="MF7" s="90"/>
      <c r="MG7" s="90"/>
      <c r="MH7" s="90"/>
      <c r="MI7" s="90"/>
      <c r="MJ7" s="90"/>
      <c r="MK7" s="90"/>
      <c r="ML7" s="90"/>
      <c r="MM7" s="90"/>
      <c r="MN7" s="90"/>
      <c r="MO7" s="90"/>
      <c r="MP7" s="90"/>
      <c r="MQ7" s="90"/>
      <c r="MR7" s="90"/>
      <c r="MS7" s="90"/>
      <c r="MT7" s="90"/>
      <c r="MU7" s="90"/>
      <c r="MV7" s="90"/>
      <c r="MW7" s="90"/>
      <c r="MX7" s="90"/>
      <c r="MY7" s="90"/>
      <c r="MZ7" s="90"/>
      <c r="NA7" s="90"/>
      <c r="NB7" s="90"/>
      <c r="NC7" s="90"/>
      <c r="ND7" s="90"/>
      <c r="NE7" s="90"/>
      <c r="NF7" s="90"/>
      <c r="NG7" s="90"/>
      <c r="NH7" s="90"/>
      <c r="NI7" s="90"/>
      <c r="NJ7" s="90"/>
      <c r="NK7" s="90"/>
      <c r="NL7" s="90"/>
      <c r="NM7" s="90"/>
      <c r="NN7" s="90"/>
      <c r="NO7" s="90"/>
      <c r="NP7" s="90"/>
      <c r="NQ7" s="90"/>
      <c r="NR7" s="90"/>
      <c r="NS7" s="90"/>
      <c r="NT7" s="90"/>
      <c r="NU7" s="90"/>
      <c r="NV7" s="90"/>
      <c r="NW7" s="90"/>
      <c r="NX7" s="90"/>
      <c r="NY7" s="90"/>
      <c r="NZ7" s="90"/>
      <c r="OA7" s="90"/>
      <c r="OB7" s="90"/>
      <c r="OC7" s="90"/>
      <c r="OD7" s="90"/>
      <c r="OE7" s="90"/>
      <c r="OF7" s="90"/>
      <c r="OG7" s="90"/>
      <c r="OH7" s="90"/>
      <c r="OI7" s="90"/>
      <c r="OJ7" s="90"/>
      <c r="OK7" s="90"/>
      <c r="OL7" s="90"/>
      <c r="OM7" s="90"/>
      <c r="ON7" s="90"/>
      <c r="OO7" s="90"/>
      <c r="OP7" s="90"/>
      <c r="OQ7" s="90"/>
      <c r="OR7" s="90"/>
      <c r="OS7" s="90"/>
      <c r="OT7" s="90"/>
      <c r="OU7" s="90"/>
      <c r="OV7" s="90"/>
      <c r="OW7" s="90"/>
      <c r="OX7" s="90"/>
      <c r="OY7" s="90"/>
      <c r="OZ7" s="90"/>
      <c r="PA7" s="90"/>
      <c r="PB7" s="90"/>
      <c r="PC7" s="90"/>
      <c r="PD7" s="90"/>
      <c r="PE7" s="90"/>
      <c r="PF7" s="90"/>
      <c r="PG7" s="90"/>
      <c r="PH7" s="90"/>
      <c r="PI7" s="90"/>
      <c r="PJ7" s="90"/>
      <c r="PK7" s="90"/>
      <c r="PL7" s="90"/>
      <c r="PM7" s="90"/>
      <c r="PN7" s="90"/>
      <c r="PO7" s="90"/>
      <c r="PP7" s="90"/>
      <c r="PQ7" s="90"/>
      <c r="PR7" s="90"/>
      <c r="PS7" s="90"/>
      <c r="PT7" s="90"/>
      <c r="PU7" s="90"/>
      <c r="PV7" s="90"/>
      <c r="PW7" s="90"/>
      <c r="PX7" s="90"/>
      <c r="PY7" s="90"/>
      <c r="PZ7" s="90"/>
      <c r="QA7" s="90"/>
      <c r="QB7" s="90"/>
      <c r="QC7" s="90"/>
      <c r="QD7" s="90"/>
      <c r="QE7" s="90"/>
      <c r="QF7" s="90"/>
      <c r="QG7" s="90"/>
      <c r="QH7" s="90"/>
      <c r="QI7" s="90"/>
      <c r="QJ7" s="90"/>
      <c r="QK7" s="90"/>
      <c r="QL7" s="90"/>
      <c r="QM7" s="90"/>
      <c r="QN7" s="90"/>
      <c r="QO7" s="90"/>
      <c r="QP7" s="90"/>
      <c r="QQ7" s="90"/>
      <c r="QR7" s="90"/>
      <c r="QS7" s="90"/>
      <c r="QT7" s="90"/>
      <c r="QU7" s="90"/>
      <c r="QV7" s="90"/>
      <c r="QW7" s="90"/>
      <c r="QX7" s="90"/>
      <c r="QY7" s="90"/>
      <c r="QZ7" s="90"/>
      <c r="RA7" s="90"/>
      <c r="RB7" s="90"/>
      <c r="RC7" s="90"/>
      <c r="RD7" s="90"/>
      <c r="RE7" s="90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90"/>
      <c r="RQ7" s="90"/>
      <c r="RR7" s="90"/>
      <c r="RS7" s="90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90"/>
      <c r="SE7" s="90"/>
      <c r="SF7" s="90"/>
      <c r="SG7" s="90"/>
      <c r="SH7" s="90"/>
      <c r="SI7" s="90"/>
      <c r="SJ7" s="90"/>
      <c r="SK7" s="90"/>
      <c r="SL7" s="90"/>
      <c r="SM7" s="90"/>
      <c r="SN7" s="90"/>
      <c r="SO7" s="90"/>
      <c r="SP7" s="90"/>
      <c r="SQ7" s="90"/>
      <c r="SR7" s="90"/>
      <c r="SS7" s="90"/>
      <c r="ST7" s="90"/>
      <c r="SU7" s="90"/>
      <c r="SV7" s="90"/>
      <c r="SW7" s="90"/>
      <c r="SX7" s="90"/>
      <c r="SY7" s="90"/>
      <c r="SZ7" s="90"/>
      <c r="TA7" s="90"/>
      <c r="TB7" s="90"/>
      <c r="TC7" s="90"/>
      <c r="TD7" s="90"/>
      <c r="TE7" s="90"/>
      <c r="TF7" s="90"/>
      <c r="TG7" s="90"/>
      <c r="TH7" s="90"/>
      <c r="TI7" s="90"/>
      <c r="TJ7" s="90"/>
      <c r="TK7" s="90"/>
      <c r="TL7" s="90"/>
      <c r="TM7" s="90"/>
      <c r="TN7" s="90"/>
      <c r="TO7" s="90"/>
      <c r="TP7" s="90"/>
      <c r="TQ7" s="90"/>
      <c r="TR7" s="90"/>
      <c r="TS7" s="90"/>
      <c r="TT7" s="90"/>
      <c r="TU7" s="90"/>
      <c r="TV7" s="90"/>
      <c r="TW7" s="90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90"/>
      <c r="UI7" s="90"/>
      <c r="UJ7" s="90"/>
      <c r="UK7" s="90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90"/>
      <c r="UW7" s="90"/>
      <c r="UX7" s="90"/>
      <c r="UY7" s="90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90"/>
      <c r="VK7" s="90"/>
      <c r="VL7" s="90"/>
      <c r="VM7" s="90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90"/>
      <c r="VY7" s="90"/>
      <c r="VZ7" s="90"/>
      <c r="WA7" s="90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90"/>
      <c r="WM7" s="90"/>
      <c r="WN7" s="90"/>
      <c r="WO7" s="90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90"/>
      <c r="XA7" s="90"/>
      <c r="XB7" s="90"/>
      <c r="XC7" s="90"/>
    </row>
    <row r="8" spans="1:627" s="96" customFormat="1" ht="15.95" customHeight="1" x14ac:dyDescent="0.25">
      <c r="A8" s="91">
        <v>70000</v>
      </c>
      <c r="B8" s="91"/>
      <c r="C8" s="92"/>
      <c r="D8" s="93" t="s">
        <v>127</v>
      </c>
      <c r="E8" s="93" t="s">
        <v>128</v>
      </c>
      <c r="F8" s="93" t="s">
        <v>129</v>
      </c>
      <c r="G8" s="93" t="s">
        <v>130</v>
      </c>
      <c r="H8" s="93" t="s">
        <v>129</v>
      </c>
      <c r="I8" s="93" t="s">
        <v>130</v>
      </c>
      <c r="J8" s="93" t="s">
        <v>130</v>
      </c>
      <c r="K8" s="93" t="s">
        <v>131</v>
      </c>
      <c r="L8" s="94">
        <v>676072</v>
      </c>
      <c r="M8" s="94">
        <v>676072</v>
      </c>
      <c r="N8" s="94">
        <v>0</v>
      </c>
      <c r="O8" s="94">
        <v>676072</v>
      </c>
      <c r="P8" s="94">
        <v>342764.52</v>
      </c>
      <c r="Q8" s="94">
        <v>-333307.48</v>
      </c>
      <c r="R8" s="94">
        <v>0.51</v>
      </c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5"/>
      <c r="JT8" s="95"/>
      <c r="JU8" s="95"/>
      <c r="JV8" s="95"/>
      <c r="JW8" s="95"/>
      <c r="JX8" s="95"/>
      <c r="JY8" s="95"/>
      <c r="JZ8" s="95"/>
      <c r="KA8" s="95"/>
      <c r="KB8" s="95"/>
      <c r="KC8" s="95"/>
      <c r="KD8" s="95"/>
      <c r="KE8" s="95"/>
      <c r="KF8" s="95"/>
      <c r="KG8" s="95"/>
      <c r="KH8" s="95"/>
      <c r="KI8" s="95"/>
      <c r="KJ8" s="95"/>
      <c r="KK8" s="95"/>
      <c r="KL8" s="95"/>
      <c r="KM8" s="95"/>
      <c r="KN8" s="95"/>
      <c r="KO8" s="95"/>
      <c r="KP8" s="95"/>
      <c r="KQ8" s="95"/>
      <c r="KR8" s="95"/>
      <c r="KS8" s="95"/>
      <c r="KT8" s="95"/>
      <c r="KU8" s="95"/>
      <c r="KV8" s="95"/>
      <c r="KW8" s="95"/>
      <c r="KX8" s="95"/>
      <c r="KY8" s="95"/>
      <c r="KZ8" s="95"/>
      <c r="LA8" s="95"/>
      <c r="LB8" s="95"/>
      <c r="LC8" s="95"/>
      <c r="LD8" s="95"/>
      <c r="LE8" s="95"/>
      <c r="LF8" s="95"/>
      <c r="LG8" s="95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95"/>
      <c r="LS8" s="95"/>
      <c r="LT8" s="95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5"/>
      <c r="OY8" s="95"/>
      <c r="OZ8" s="95"/>
      <c r="PA8" s="95"/>
      <c r="PB8" s="95"/>
      <c r="PC8" s="95"/>
      <c r="PD8" s="95"/>
      <c r="PE8" s="95"/>
      <c r="PF8" s="95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95"/>
      <c r="QA8" s="95"/>
      <c r="QB8" s="95"/>
      <c r="QC8" s="95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95"/>
      <c r="RJ8" s="95"/>
      <c r="RK8" s="95"/>
      <c r="RL8" s="95"/>
      <c r="RM8" s="95"/>
      <c r="RN8" s="95"/>
      <c r="RO8" s="95"/>
      <c r="RP8" s="95"/>
      <c r="RQ8" s="95"/>
      <c r="RR8" s="95"/>
      <c r="RS8" s="95"/>
      <c r="RT8" s="95"/>
      <c r="RU8" s="95"/>
      <c r="RV8" s="95"/>
      <c r="RW8" s="95"/>
      <c r="RX8" s="95"/>
      <c r="RY8" s="95"/>
      <c r="RZ8" s="95"/>
      <c r="SA8" s="95"/>
      <c r="SB8" s="95"/>
      <c r="SC8" s="95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5"/>
      <c r="TO8" s="95"/>
      <c r="TP8" s="95"/>
      <c r="TQ8" s="95"/>
      <c r="TR8" s="95"/>
      <c r="TS8" s="95"/>
      <c r="TT8" s="95"/>
      <c r="TU8" s="95"/>
      <c r="TV8" s="95"/>
      <c r="TW8" s="95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95"/>
      <c r="UI8" s="95"/>
      <c r="UJ8" s="95"/>
      <c r="UK8" s="95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95"/>
      <c r="UW8" s="95"/>
      <c r="UX8" s="95"/>
      <c r="UY8" s="95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95"/>
      <c r="VK8" s="95"/>
      <c r="VL8" s="95"/>
      <c r="VM8" s="95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95"/>
      <c r="VY8" s="95"/>
      <c r="VZ8" s="95"/>
      <c r="WA8" s="95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95"/>
      <c r="WM8" s="95"/>
      <c r="WN8" s="95"/>
      <c r="WO8" s="95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95"/>
      <c r="XA8" s="95"/>
      <c r="XB8" s="95"/>
      <c r="XC8" s="95"/>
    </row>
    <row r="9" spans="1:627" s="96" customFormat="1" ht="15.95" customHeight="1" x14ac:dyDescent="0.25">
      <c r="A9" s="97">
        <v>70002</v>
      </c>
      <c r="B9" s="97"/>
      <c r="C9" s="98"/>
      <c r="D9" s="99" t="s">
        <v>127</v>
      </c>
      <c r="E9" s="99" t="s">
        <v>132</v>
      </c>
      <c r="F9" s="99" t="s">
        <v>129</v>
      </c>
      <c r="G9" s="99" t="s">
        <v>130</v>
      </c>
      <c r="H9" s="99" t="s">
        <v>129</v>
      </c>
      <c r="I9" s="99" t="s">
        <v>130</v>
      </c>
      <c r="J9" s="99" t="s">
        <v>130</v>
      </c>
      <c r="K9" s="99" t="s">
        <v>131</v>
      </c>
      <c r="L9" s="100">
        <v>5840</v>
      </c>
      <c r="M9" s="100">
        <v>5840</v>
      </c>
      <c r="N9" s="100">
        <v>0</v>
      </c>
      <c r="O9" s="100">
        <v>5840</v>
      </c>
      <c r="P9" s="100">
        <v>2234.8000000000002</v>
      </c>
      <c r="Q9" s="100">
        <v>-3605.2</v>
      </c>
      <c r="R9" s="100">
        <v>0.38</v>
      </c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5"/>
      <c r="JT9" s="95"/>
      <c r="JU9" s="95"/>
      <c r="JV9" s="95"/>
      <c r="JW9" s="95"/>
      <c r="JX9" s="95"/>
      <c r="JY9" s="95"/>
      <c r="JZ9" s="95"/>
      <c r="KA9" s="95"/>
      <c r="KB9" s="95"/>
      <c r="KC9" s="95"/>
      <c r="KD9" s="95"/>
      <c r="KE9" s="95"/>
      <c r="KF9" s="95"/>
      <c r="KG9" s="95"/>
      <c r="KH9" s="95"/>
      <c r="KI9" s="95"/>
      <c r="KJ9" s="95"/>
      <c r="KK9" s="95"/>
      <c r="KL9" s="95"/>
      <c r="KM9" s="95"/>
      <c r="KN9" s="95"/>
      <c r="KO9" s="95"/>
      <c r="KP9" s="95"/>
      <c r="KQ9" s="95"/>
      <c r="KR9" s="95"/>
      <c r="KS9" s="95"/>
      <c r="KT9" s="95"/>
      <c r="KU9" s="95"/>
      <c r="KV9" s="95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  <c r="PC9" s="95"/>
      <c r="PD9" s="95"/>
      <c r="PE9" s="95"/>
      <c r="PF9" s="95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95"/>
      <c r="RJ9" s="95"/>
      <c r="RK9" s="95"/>
      <c r="RL9" s="95"/>
      <c r="RM9" s="95"/>
      <c r="RN9" s="95"/>
      <c r="RO9" s="95"/>
      <c r="RP9" s="95"/>
      <c r="RQ9" s="95"/>
      <c r="RR9" s="95"/>
      <c r="RS9" s="95"/>
      <c r="RT9" s="95"/>
      <c r="RU9" s="95"/>
      <c r="RV9" s="95"/>
      <c r="RW9" s="95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5"/>
      <c r="TO9" s="95"/>
      <c r="TP9" s="95"/>
      <c r="TQ9" s="95"/>
      <c r="TR9" s="95"/>
      <c r="TS9" s="95"/>
      <c r="TT9" s="95"/>
      <c r="TU9" s="95"/>
      <c r="TV9" s="95"/>
      <c r="TW9" s="95"/>
      <c r="TX9" s="95"/>
      <c r="TY9" s="95"/>
      <c r="TZ9" s="95"/>
      <c r="UA9" s="95"/>
      <c r="UB9" s="95"/>
      <c r="UC9" s="95"/>
      <c r="UD9" s="95"/>
      <c r="UE9" s="95"/>
      <c r="UF9" s="95"/>
      <c r="UG9" s="95"/>
      <c r="UH9" s="95"/>
      <c r="UI9" s="95"/>
      <c r="UJ9" s="95"/>
      <c r="UK9" s="95"/>
      <c r="UL9" s="95"/>
      <c r="UM9" s="95"/>
      <c r="UN9" s="95"/>
      <c r="UO9" s="95"/>
      <c r="UP9" s="95"/>
      <c r="UQ9" s="95"/>
      <c r="UR9" s="95"/>
      <c r="US9" s="95"/>
      <c r="UT9" s="95"/>
      <c r="UU9" s="95"/>
      <c r="UV9" s="95"/>
      <c r="UW9" s="95"/>
      <c r="UX9" s="95"/>
      <c r="UY9" s="95"/>
      <c r="UZ9" s="95"/>
      <c r="VA9" s="95"/>
      <c r="VB9" s="95"/>
      <c r="VC9" s="95"/>
      <c r="VD9" s="95"/>
      <c r="VE9" s="95"/>
      <c r="VF9" s="95"/>
      <c r="VG9" s="95"/>
      <c r="VH9" s="95"/>
      <c r="VI9" s="95"/>
      <c r="VJ9" s="95"/>
      <c r="VK9" s="95"/>
      <c r="VL9" s="95"/>
      <c r="VM9" s="95"/>
      <c r="VN9" s="95"/>
      <c r="VO9" s="95"/>
      <c r="VP9" s="95"/>
      <c r="VQ9" s="95"/>
      <c r="VR9" s="95"/>
      <c r="VS9" s="95"/>
      <c r="VT9" s="95"/>
      <c r="VU9" s="95"/>
      <c r="VV9" s="95"/>
      <c r="VW9" s="95"/>
      <c r="VX9" s="95"/>
      <c r="VY9" s="95"/>
      <c r="VZ9" s="95"/>
      <c r="WA9" s="95"/>
      <c r="WB9" s="95"/>
      <c r="WC9" s="95"/>
      <c r="WD9" s="95"/>
      <c r="WE9" s="95"/>
      <c r="WF9" s="95"/>
      <c r="WG9" s="95"/>
      <c r="WH9" s="95"/>
      <c r="WI9" s="95"/>
      <c r="WJ9" s="95"/>
      <c r="WK9" s="95"/>
      <c r="WL9" s="95"/>
      <c r="WM9" s="95"/>
      <c r="WN9" s="95"/>
      <c r="WO9" s="95"/>
      <c r="WP9" s="95"/>
      <c r="WQ9" s="95"/>
      <c r="WR9" s="95"/>
      <c r="WS9" s="95"/>
      <c r="WT9" s="95"/>
      <c r="WU9" s="95"/>
      <c r="WV9" s="95"/>
      <c r="WW9" s="95"/>
      <c r="WX9" s="95"/>
      <c r="WY9" s="95"/>
      <c r="WZ9" s="95"/>
      <c r="XA9" s="95"/>
      <c r="XB9" s="95"/>
      <c r="XC9" s="95"/>
    </row>
    <row r="10" spans="1:627" s="96" customFormat="1" ht="15.95" customHeight="1" x14ac:dyDescent="0.25">
      <c r="A10" s="97">
        <v>70002</v>
      </c>
      <c r="B10" s="97"/>
      <c r="C10" s="98"/>
      <c r="D10" s="99" t="s">
        <v>127</v>
      </c>
      <c r="E10" s="99" t="s">
        <v>132</v>
      </c>
      <c r="F10" s="99" t="s">
        <v>129</v>
      </c>
      <c r="G10" s="99" t="s">
        <v>130</v>
      </c>
      <c r="H10" s="99" t="s">
        <v>129</v>
      </c>
      <c r="I10" s="99" t="s">
        <v>130</v>
      </c>
      <c r="J10" s="99" t="s">
        <v>133</v>
      </c>
      <c r="K10" s="99" t="s">
        <v>134</v>
      </c>
      <c r="L10" s="100">
        <v>0</v>
      </c>
      <c r="M10" s="100">
        <v>5840</v>
      </c>
      <c r="N10" s="100">
        <v>0</v>
      </c>
      <c r="O10" s="100">
        <v>5840</v>
      </c>
      <c r="P10" s="100">
        <v>2234.8000000000002</v>
      </c>
      <c r="Q10" s="100">
        <v>-3605.2</v>
      </c>
      <c r="R10" s="100">
        <v>0.38</v>
      </c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</row>
    <row r="11" spans="1:627" s="96" customFormat="1" ht="15.95" customHeight="1" x14ac:dyDescent="0.25">
      <c r="A11" s="101">
        <v>70324</v>
      </c>
      <c r="B11" s="101"/>
      <c r="C11" s="102"/>
      <c r="D11" s="103" t="s">
        <v>127</v>
      </c>
      <c r="E11" s="103" t="s">
        <v>132</v>
      </c>
      <c r="F11" s="103" t="s">
        <v>135</v>
      </c>
      <c r="G11" s="103" t="s">
        <v>130</v>
      </c>
      <c r="H11" s="103" t="s">
        <v>129</v>
      </c>
      <c r="I11" s="103" t="s">
        <v>130</v>
      </c>
      <c r="J11" s="103" t="s">
        <v>130</v>
      </c>
      <c r="K11" s="103" t="s">
        <v>136</v>
      </c>
      <c r="L11" s="104">
        <v>531</v>
      </c>
      <c r="M11" s="104">
        <v>531</v>
      </c>
      <c r="N11" s="104">
        <v>0</v>
      </c>
      <c r="O11" s="104">
        <v>531</v>
      </c>
      <c r="P11" s="104">
        <v>516.21</v>
      </c>
      <c r="Q11" s="104">
        <v>-14.789999999999964</v>
      </c>
      <c r="R11" s="104">
        <v>0.97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</row>
    <row r="12" spans="1:627" s="96" customFormat="1" ht="15.95" customHeight="1" x14ac:dyDescent="0.25">
      <c r="A12" s="105">
        <v>70326</v>
      </c>
      <c r="B12" s="105" t="s">
        <v>137</v>
      </c>
      <c r="C12" s="106" t="s">
        <v>138</v>
      </c>
      <c r="D12" s="107" t="s">
        <v>127</v>
      </c>
      <c r="E12" s="107" t="s">
        <v>132</v>
      </c>
      <c r="F12" s="107" t="s">
        <v>135</v>
      </c>
      <c r="G12" s="107" t="s">
        <v>139</v>
      </c>
      <c r="H12" s="107" t="s">
        <v>129</v>
      </c>
      <c r="I12" s="107" t="s">
        <v>140</v>
      </c>
      <c r="J12" s="107" t="s">
        <v>130</v>
      </c>
      <c r="K12" s="107" t="s">
        <v>141</v>
      </c>
      <c r="L12" s="108">
        <v>531</v>
      </c>
      <c r="M12" s="108">
        <v>531</v>
      </c>
      <c r="N12" s="108">
        <v>0</v>
      </c>
      <c r="O12" s="108">
        <v>531</v>
      </c>
      <c r="P12" s="108">
        <v>516.21</v>
      </c>
      <c r="Q12" s="108">
        <v>-14.789999999999964</v>
      </c>
      <c r="R12" s="108">
        <v>0.97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</row>
    <row r="13" spans="1:627" ht="15.95" customHeight="1" x14ac:dyDescent="0.25">
      <c r="A13" s="89">
        <v>70328</v>
      </c>
      <c r="B13" s="89" t="s">
        <v>137</v>
      </c>
      <c r="C13" s="109" t="s">
        <v>138</v>
      </c>
      <c r="D13" s="89" t="s">
        <v>127</v>
      </c>
      <c r="E13" s="89" t="s">
        <v>132</v>
      </c>
      <c r="F13" s="89" t="s">
        <v>135</v>
      </c>
      <c r="G13" s="89" t="s">
        <v>139</v>
      </c>
      <c r="H13" s="89" t="s">
        <v>129</v>
      </c>
      <c r="I13" s="89" t="s">
        <v>140</v>
      </c>
      <c r="J13" s="89" t="s">
        <v>142</v>
      </c>
      <c r="K13" s="89" t="s">
        <v>3</v>
      </c>
      <c r="L13" s="90">
        <v>531</v>
      </c>
      <c r="M13" s="90">
        <v>531</v>
      </c>
      <c r="N13" s="90">
        <v>0</v>
      </c>
      <c r="O13" s="90">
        <v>531</v>
      </c>
      <c r="P13" s="90">
        <v>516.21</v>
      </c>
      <c r="Q13" s="90">
        <v>-14.789999999999964</v>
      </c>
      <c r="R13" s="90">
        <v>0.97</v>
      </c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0"/>
      <c r="JB13" s="90"/>
      <c r="JC13" s="90"/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0"/>
      <c r="KJ13" s="90"/>
      <c r="KK13" s="90"/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0"/>
      <c r="LS13" s="90"/>
      <c r="LT13" s="90"/>
      <c r="LU13" s="90"/>
      <c r="LV13" s="90"/>
      <c r="LW13" s="90"/>
      <c r="LX13" s="90"/>
      <c r="LY13" s="90"/>
      <c r="LZ13" s="90"/>
      <c r="MA13" s="90"/>
      <c r="MB13" s="90"/>
      <c r="MC13" s="90"/>
      <c r="MD13" s="90"/>
      <c r="ME13" s="90"/>
      <c r="MF13" s="90"/>
      <c r="MG13" s="90"/>
      <c r="MH13" s="90"/>
      <c r="MI13" s="90"/>
      <c r="MJ13" s="90"/>
      <c r="MK13" s="90"/>
      <c r="ML13" s="90"/>
      <c r="MM13" s="90"/>
      <c r="MN13" s="90"/>
      <c r="MO13" s="90"/>
      <c r="MP13" s="90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  <c r="NY13" s="90"/>
      <c r="NZ13" s="90"/>
      <c r="OA13" s="90"/>
      <c r="OB13" s="90"/>
      <c r="OC13" s="90"/>
      <c r="OD13" s="90"/>
      <c r="OE13" s="90"/>
      <c r="OF13" s="90"/>
      <c r="OG13" s="90"/>
      <c r="OH13" s="90"/>
      <c r="OI13" s="90"/>
      <c r="OJ13" s="90"/>
      <c r="OK13" s="90"/>
      <c r="OL13" s="90"/>
      <c r="OM13" s="90"/>
      <c r="ON13" s="90"/>
      <c r="OO13" s="90"/>
      <c r="OP13" s="90"/>
      <c r="OQ13" s="90"/>
      <c r="OR13" s="90"/>
      <c r="OS13" s="90"/>
      <c r="OT13" s="90"/>
      <c r="OU13" s="90"/>
      <c r="OV13" s="90"/>
      <c r="OW13" s="90"/>
      <c r="OX13" s="90"/>
      <c r="OY13" s="90"/>
      <c r="OZ13" s="90"/>
      <c r="PA13" s="90"/>
      <c r="PB13" s="90"/>
      <c r="PC13" s="90"/>
      <c r="PD13" s="90"/>
      <c r="PE13" s="90"/>
      <c r="PF13" s="90"/>
      <c r="PG13" s="90"/>
      <c r="PH13" s="90"/>
      <c r="PI13" s="90"/>
      <c r="PJ13" s="90"/>
      <c r="PK13" s="90"/>
      <c r="PL13" s="90"/>
      <c r="PM13" s="90"/>
      <c r="PN13" s="90"/>
      <c r="PO13" s="90"/>
      <c r="PP13" s="90"/>
      <c r="PQ13" s="90"/>
      <c r="PR13" s="90"/>
      <c r="PS13" s="90"/>
      <c r="PT13" s="90"/>
      <c r="PU13" s="90"/>
      <c r="PV13" s="90"/>
      <c r="PW13" s="90"/>
      <c r="PX13" s="90"/>
      <c r="PY13" s="90"/>
      <c r="PZ13" s="90"/>
      <c r="QA13" s="90"/>
      <c r="QB13" s="90"/>
      <c r="QC13" s="90"/>
      <c r="QD13" s="90"/>
      <c r="QE13" s="90"/>
      <c r="QF13" s="90"/>
      <c r="QG13" s="90"/>
      <c r="QH13" s="90"/>
      <c r="QI13" s="90"/>
      <c r="QJ13" s="90"/>
      <c r="QK13" s="90"/>
      <c r="QL13" s="90"/>
      <c r="QM13" s="90"/>
      <c r="QN13" s="90"/>
      <c r="QO13" s="90"/>
      <c r="QP13" s="90"/>
      <c r="QQ13" s="90"/>
      <c r="QR13" s="90"/>
      <c r="QS13" s="90"/>
      <c r="QT13" s="90"/>
      <c r="QU13" s="90"/>
      <c r="QV13" s="90"/>
      <c r="QW13" s="90"/>
      <c r="QX13" s="90"/>
      <c r="QY13" s="90"/>
      <c r="QZ13" s="90"/>
      <c r="RA13" s="90"/>
      <c r="RB13" s="90"/>
      <c r="RC13" s="90"/>
      <c r="RD13" s="90"/>
      <c r="RE13" s="90"/>
      <c r="RF13" s="90"/>
      <c r="RG13" s="90"/>
      <c r="RH13" s="90"/>
      <c r="RI13" s="90"/>
      <c r="RJ13" s="90"/>
      <c r="RK13" s="90"/>
      <c r="RL13" s="90"/>
      <c r="RM13" s="90"/>
      <c r="RN13" s="90"/>
      <c r="RO13" s="90"/>
      <c r="RP13" s="90"/>
      <c r="RQ13" s="90"/>
      <c r="RR13" s="90"/>
      <c r="RS13" s="90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0"/>
      <c r="SE13" s="90"/>
      <c r="SF13" s="90"/>
      <c r="SG13" s="90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0"/>
      <c r="SS13" s="90"/>
      <c r="ST13" s="90"/>
      <c r="SU13" s="90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0"/>
      <c r="TH13" s="90"/>
      <c r="TI13" s="90"/>
      <c r="TJ13" s="90"/>
      <c r="TK13" s="90"/>
      <c r="TL13" s="90"/>
      <c r="TM13" s="90"/>
      <c r="TN13" s="90"/>
      <c r="TO13" s="90"/>
      <c r="TP13" s="90"/>
      <c r="TQ13" s="90"/>
      <c r="TR13" s="90"/>
      <c r="TS13" s="90"/>
      <c r="TT13" s="90"/>
      <c r="TU13" s="90"/>
      <c r="TV13" s="90"/>
      <c r="TW13" s="90"/>
      <c r="TX13" s="90"/>
      <c r="TY13" s="90"/>
      <c r="TZ13" s="90"/>
      <c r="UA13" s="90"/>
      <c r="UB13" s="90"/>
      <c r="UC13" s="90"/>
      <c r="UD13" s="90"/>
      <c r="UE13" s="90"/>
      <c r="UF13" s="90"/>
      <c r="UG13" s="90"/>
      <c r="UH13" s="90"/>
      <c r="UI13" s="90"/>
      <c r="UJ13" s="90"/>
      <c r="UK13" s="90"/>
      <c r="UL13" s="90"/>
      <c r="UM13" s="90"/>
      <c r="UN13" s="90"/>
      <c r="UO13" s="90"/>
      <c r="UP13" s="90"/>
      <c r="UQ13" s="90"/>
      <c r="UR13" s="90"/>
      <c r="US13" s="90"/>
      <c r="UT13" s="90"/>
      <c r="UU13" s="90"/>
      <c r="UV13" s="90"/>
      <c r="UW13" s="90"/>
      <c r="UX13" s="90"/>
      <c r="UY13" s="90"/>
      <c r="UZ13" s="90"/>
      <c r="VA13" s="90"/>
      <c r="VB13" s="90"/>
      <c r="VC13" s="90"/>
      <c r="VD13" s="90"/>
      <c r="VE13" s="90"/>
      <c r="VF13" s="90"/>
      <c r="VG13" s="90"/>
      <c r="VH13" s="90"/>
      <c r="VI13" s="90"/>
      <c r="VJ13" s="90"/>
      <c r="VK13" s="90"/>
      <c r="VL13" s="90"/>
      <c r="VM13" s="90"/>
      <c r="VN13" s="90"/>
      <c r="VO13" s="90"/>
      <c r="VP13" s="90"/>
      <c r="VQ13" s="90"/>
      <c r="VR13" s="90"/>
      <c r="VS13" s="90"/>
      <c r="VT13" s="90"/>
      <c r="VU13" s="90"/>
      <c r="VV13" s="90"/>
      <c r="VW13" s="90"/>
      <c r="VX13" s="90"/>
      <c r="VY13" s="90"/>
      <c r="VZ13" s="90"/>
      <c r="WA13" s="90"/>
      <c r="WB13" s="90"/>
      <c r="WC13" s="90"/>
      <c r="WD13" s="90"/>
      <c r="WE13" s="90"/>
      <c r="WF13" s="90"/>
      <c r="WG13" s="90"/>
      <c r="WH13" s="90"/>
      <c r="WI13" s="90"/>
      <c r="WJ13" s="90"/>
      <c r="WK13" s="90"/>
      <c r="WL13" s="90"/>
      <c r="WM13" s="90"/>
      <c r="WN13" s="90"/>
      <c r="WO13" s="90"/>
      <c r="WP13" s="90"/>
      <c r="WQ13" s="90"/>
      <c r="WR13" s="90"/>
      <c r="WS13" s="90"/>
      <c r="WT13" s="90"/>
      <c r="WU13" s="90"/>
      <c r="WV13" s="90"/>
      <c r="WW13" s="90"/>
      <c r="WX13" s="90"/>
      <c r="WY13" s="90"/>
      <c r="WZ13" s="90"/>
      <c r="XA13" s="90"/>
      <c r="XB13" s="90"/>
      <c r="XC13" s="90"/>
    </row>
    <row r="14" spans="1:627" ht="15.95" customHeight="1" x14ac:dyDescent="0.25">
      <c r="A14" s="89">
        <v>70330</v>
      </c>
      <c r="B14" s="89" t="s">
        <v>137</v>
      </c>
      <c r="C14" s="109" t="s">
        <v>138</v>
      </c>
      <c r="D14" s="89" t="s">
        <v>127</v>
      </c>
      <c r="E14" s="89" t="s">
        <v>132</v>
      </c>
      <c r="F14" s="89" t="s">
        <v>135</v>
      </c>
      <c r="G14" s="89" t="s">
        <v>139</v>
      </c>
      <c r="H14" s="89" t="s">
        <v>129</v>
      </c>
      <c r="I14" s="89" t="s">
        <v>140</v>
      </c>
      <c r="J14" s="89" t="s">
        <v>143</v>
      </c>
      <c r="K14" s="89" t="s">
        <v>9</v>
      </c>
      <c r="L14" s="90">
        <v>531</v>
      </c>
      <c r="M14" s="90">
        <v>531</v>
      </c>
      <c r="N14" s="90">
        <v>0</v>
      </c>
      <c r="O14" s="90">
        <v>531</v>
      </c>
      <c r="P14" s="90">
        <v>516.21</v>
      </c>
      <c r="Q14" s="90">
        <v>-14.789999999999964</v>
      </c>
      <c r="R14" s="90">
        <v>0.97</v>
      </c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90"/>
      <c r="JA14" s="90"/>
      <c r="JB14" s="90"/>
      <c r="JC14" s="90"/>
      <c r="JD14" s="90"/>
      <c r="JE14" s="90"/>
      <c r="JF14" s="90"/>
      <c r="JG14" s="90"/>
      <c r="JH14" s="90"/>
      <c r="JI14" s="90"/>
      <c r="JJ14" s="90"/>
      <c r="JK14" s="90"/>
      <c r="JL14" s="90"/>
      <c r="JM14" s="90"/>
      <c r="JN14" s="90"/>
      <c r="JO14" s="90"/>
      <c r="JP14" s="90"/>
      <c r="JQ14" s="90"/>
      <c r="JR14" s="90"/>
      <c r="JS14" s="90"/>
      <c r="JT14" s="90"/>
      <c r="JU14" s="90"/>
      <c r="JV14" s="90"/>
      <c r="JW14" s="90"/>
      <c r="JX14" s="90"/>
      <c r="JY14" s="90"/>
      <c r="JZ14" s="90"/>
      <c r="KA14" s="90"/>
      <c r="KB14" s="90"/>
      <c r="KC14" s="90"/>
      <c r="KD14" s="90"/>
      <c r="KE14" s="90"/>
      <c r="KF14" s="90"/>
      <c r="KG14" s="90"/>
      <c r="KH14" s="90"/>
      <c r="KI14" s="90"/>
      <c r="KJ14" s="90"/>
      <c r="KK14" s="90"/>
      <c r="KL14" s="90"/>
      <c r="KM14" s="90"/>
      <c r="KN14" s="90"/>
      <c r="KO14" s="90"/>
      <c r="KP14" s="90"/>
      <c r="KQ14" s="90"/>
      <c r="KR14" s="90"/>
      <c r="KS14" s="90"/>
      <c r="KT14" s="90"/>
      <c r="KU14" s="90"/>
      <c r="KV14" s="90"/>
      <c r="KW14" s="90"/>
      <c r="KX14" s="90"/>
      <c r="KY14" s="90"/>
      <c r="KZ14" s="90"/>
      <c r="LA14" s="90"/>
      <c r="LB14" s="90"/>
      <c r="LC14" s="90"/>
      <c r="LD14" s="90"/>
      <c r="LE14" s="90"/>
      <c r="LF14" s="90"/>
      <c r="LG14" s="90"/>
      <c r="LH14" s="90"/>
      <c r="LI14" s="90"/>
      <c r="LJ14" s="90"/>
      <c r="LK14" s="90"/>
      <c r="LL14" s="90"/>
      <c r="LM14" s="90"/>
      <c r="LN14" s="90"/>
      <c r="LO14" s="90"/>
      <c r="LP14" s="90"/>
      <c r="LQ14" s="90"/>
      <c r="LR14" s="90"/>
      <c r="LS14" s="90"/>
      <c r="LT14" s="90"/>
      <c r="LU14" s="90"/>
      <c r="LV14" s="90"/>
      <c r="LW14" s="90"/>
      <c r="LX14" s="90"/>
      <c r="LY14" s="90"/>
      <c r="LZ14" s="90"/>
      <c r="MA14" s="90"/>
      <c r="MB14" s="90"/>
      <c r="MC14" s="90"/>
      <c r="MD14" s="90"/>
      <c r="ME14" s="90"/>
      <c r="MF14" s="90"/>
      <c r="MG14" s="90"/>
      <c r="MH14" s="90"/>
      <c r="MI14" s="90"/>
      <c r="MJ14" s="90"/>
      <c r="MK14" s="90"/>
      <c r="ML14" s="90"/>
      <c r="MM14" s="90"/>
      <c r="MN14" s="90"/>
      <c r="MO14" s="90"/>
      <c r="MP14" s="90"/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90"/>
      <c r="NW14" s="90"/>
      <c r="NX14" s="90"/>
      <c r="NY14" s="90"/>
      <c r="NZ14" s="90"/>
      <c r="OA14" s="90"/>
      <c r="OB14" s="90"/>
      <c r="OC14" s="90"/>
      <c r="OD14" s="90"/>
      <c r="OE14" s="90"/>
      <c r="OF14" s="90"/>
      <c r="OG14" s="90"/>
      <c r="OH14" s="90"/>
      <c r="OI14" s="90"/>
      <c r="OJ14" s="90"/>
      <c r="OK14" s="90"/>
      <c r="OL14" s="90"/>
      <c r="OM14" s="90"/>
      <c r="ON14" s="90"/>
      <c r="OO14" s="90"/>
      <c r="OP14" s="90"/>
      <c r="OQ14" s="90"/>
      <c r="OR14" s="90"/>
      <c r="OS14" s="90"/>
      <c r="OT14" s="90"/>
      <c r="OU14" s="90"/>
      <c r="OV14" s="90"/>
      <c r="OW14" s="90"/>
      <c r="OX14" s="90"/>
      <c r="OY14" s="90"/>
      <c r="OZ14" s="90"/>
      <c r="PA14" s="90"/>
      <c r="PB14" s="90"/>
      <c r="PC14" s="90"/>
      <c r="PD14" s="90"/>
      <c r="PE14" s="90"/>
      <c r="PF14" s="90"/>
      <c r="PG14" s="90"/>
      <c r="PH14" s="90"/>
      <c r="PI14" s="90"/>
      <c r="PJ14" s="90"/>
      <c r="PK14" s="90"/>
      <c r="PL14" s="90"/>
      <c r="PM14" s="90"/>
      <c r="PN14" s="90"/>
      <c r="PO14" s="90"/>
      <c r="PP14" s="90"/>
      <c r="PQ14" s="90"/>
      <c r="PR14" s="90"/>
      <c r="PS14" s="90"/>
      <c r="PT14" s="90"/>
      <c r="PU14" s="90"/>
      <c r="PV14" s="90"/>
      <c r="PW14" s="90"/>
      <c r="PX14" s="90"/>
      <c r="PY14" s="90"/>
      <c r="PZ14" s="90"/>
      <c r="QA14" s="90"/>
      <c r="QB14" s="90"/>
      <c r="QC14" s="90"/>
      <c r="QD14" s="90"/>
      <c r="QE14" s="90"/>
      <c r="QF14" s="90"/>
      <c r="QG14" s="90"/>
      <c r="QH14" s="90"/>
      <c r="QI14" s="90"/>
      <c r="QJ14" s="90"/>
      <c r="QK14" s="90"/>
      <c r="QL14" s="90"/>
      <c r="QM14" s="90"/>
      <c r="QN14" s="90"/>
      <c r="QO14" s="90"/>
      <c r="QP14" s="90"/>
      <c r="QQ14" s="90"/>
      <c r="QR14" s="90"/>
      <c r="QS14" s="90"/>
      <c r="QT14" s="90"/>
      <c r="QU14" s="90"/>
      <c r="QV14" s="90"/>
      <c r="QW14" s="90"/>
      <c r="QX14" s="90"/>
      <c r="QY14" s="90"/>
      <c r="QZ14" s="90"/>
      <c r="RA14" s="90"/>
      <c r="RB14" s="90"/>
      <c r="RC14" s="90"/>
      <c r="RD14" s="90"/>
      <c r="RE14" s="90"/>
      <c r="RF14" s="90"/>
      <c r="RG14" s="90"/>
      <c r="RH14" s="90"/>
      <c r="RI14" s="90"/>
      <c r="RJ14" s="90"/>
      <c r="RK14" s="90"/>
      <c r="RL14" s="90"/>
      <c r="RM14" s="90"/>
      <c r="RN14" s="90"/>
      <c r="RO14" s="90"/>
      <c r="RP14" s="90"/>
      <c r="RQ14" s="90"/>
      <c r="RR14" s="90"/>
      <c r="RS14" s="90"/>
      <c r="RT14" s="90"/>
      <c r="RU14" s="90"/>
      <c r="RV14" s="90"/>
      <c r="RW14" s="90"/>
      <c r="RX14" s="90"/>
      <c r="RY14" s="90"/>
      <c r="RZ14" s="90"/>
      <c r="SA14" s="90"/>
      <c r="SB14" s="90"/>
      <c r="SC14" s="90"/>
      <c r="SD14" s="90"/>
      <c r="SE14" s="90"/>
      <c r="SF14" s="90"/>
      <c r="SG14" s="90"/>
      <c r="SH14" s="90"/>
      <c r="SI14" s="90"/>
      <c r="SJ14" s="90"/>
      <c r="SK14" s="90"/>
      <c r="SL14" s="90"/>
      <c r="SM14" s="90"/>
      <c r="SN14" s="90"/>
      <c r="SO14" s="90"/>
      <c r="SP14" s="90"/>
      <c r="SQ14" s="90"/>
      <c r="SR14" s="90"/>
      <c r="SS14" s="90"/>
      <c r="ST14" s="90"/>
      <c r="SU14" s="90"/>
      <c r="SV14" s="90"/>
      <c r="SW14" s="90"/>
      <c r="SX14" s="90"/>
      <c r="SY14" s="90"/>
      <c r="SZ14" s="90"/>
      <c r="TA14" s="90"/>
      <c r="TB14" s="90"/>
      <c r="TC14" s="90"/>
      <c r="TD14" s="90"/>
      <c r="TE14" s="90"/>
      <c r="TF14" s="90"/>
      <c r="TG14" s="90"/>
      <c r="TH14" s="90"/>
      <c r="TI14" s="90"/>
      <c r="TJ14" s="90"/>
      <c r="TK14" s="90"/>
      <c r="TL14" s="90"/>
      <c r="TM14" s="90"/>
      <c r="TN14" s="90"/>
      <c r="TO14" s="90"/>
      <c r="TP14" s="90"/>
      <c r="TQ14" s="90"/>
      <c r="TR14" s="90"/>
      <c r="TS14" s="90"/>
      <c r="TT14" s="90"/>
      <c r="TU14" s="90"/>
      <c r="TV14" s="90"/>
      <c r="TW14" s="90"/>
      <c r="TX14" s="90"/>
      <c r="TY14" s="90"/>
      <c r="TZ14" s="90"/>
      <c r="UA14" s="90"/>
      <c r="UB14" s="90"/>
      <c r="UC14" s="90"/>
      <c r="UD14" s="90"/>
      <c r="UE14" s="90"/>
      <c r="UF14" s="90"/>
      <c r="UG14" s="90"/>
      <c r="UH14" s="90"/>
      <c r="UI14" s="90"/>
      <c r="UJ14" s="90"/>
      <c r="UK14" s="90"/>
      <c r="UL14" s="90"/>
      <c r="UM14" s="90"/>
      <c r="UN14" s="90"/>
      <c r="UO14" s="90"/>
      <c r="UP14" s="90"/>
      <c r="UQ14" s="90"/>
      <c r="UR14" s="90"/>
      <c r="US14" s="90"/>
      <c r="UT14" s="90"/>
      <c r="UU14" s="90"/>
      <c r="UV14" s="90"/>
      <c r="UW14" s="90"/>
      <c r="UX14" s="90"/>
      <c r="UY14" s="90"/>
      <c r="UZ14" s="90"/>
      <c r="VA14" s="90"/>
      <c r="VB14" s="90"/>
      <c r="VC14" s="90"/>
      <c r="VD14" s="90"/>
      <c r="VE14" s="90"/>
      <c r="VF14" s="90"/>
      <c r="VG14" s="90"/>
      <c r="VH14" s="90"/>
      <c r="VI14" s="90"/>
      <c r="VJ14" s="90"/>
      <c r="VK14" s="90"/>
      <c r="VL14" s="90"/>
      <c r="VM14" s="90"/>
      <c r="VN14" s="90"/>
      <c r="VO14" s="90"/>
      <c r="VP14" s="90"/>
      <c r="VQ14" s="90"/>
      <c r="VR14" s="90"/>
      <c r="VS14" s="90"/>
      <c r="VT14" s="90"/>
      <c r="VU14" s="90"/>
      <c r="VV14" s="90"/>
      <c r="VW14" s="90"/>
      <c r="VX14" s="90"/>
      <c r="VY14" s="90"/>
      <c r="VZ14" s="90"/>
      <c r="WA14" s="90"/>
      <c r="WB14" s="90"/>
      <c r="WC14" s="90"/>
      <c r="WD14" s="90"/>
      <c r="WE14" s="90"/>
      <c r="WF14" s="90"/>
      <c r="WG14" s="90"/>
      <c r="WH14" s="90"/>
      <c r="WI14" s="90"/>
      <c r="WJ14" s="90"/>
      <c r="WK14" s="90"/>
      <c r="WL14" s="90"/>
      <c r="WM14" s="90"/>
      <c r="WN14" s="90"/>
      <c r="WO14" s="90"/>
      <c r="WP14" s="90"/>
      <c r="WQ14" s="90"/>
      <c r="WR14" s="90"/>
      <c r="WS14" s="90"/>
      <c r="WT14" s="90"/>
      <c r="WU14" s="90"/>
      <c r="WV14" s="90"/>
      <c r="WW14" s="90"/>
      <c r="WX14" s="90"/>
      <c r="WY14" s="90"/>
      <c r="WZ14" s="90"/>
      <c r="XA14" s="90"/>
      <c r="XB14" s="90"/>
      <c r="XC14" s="90"/>
    </row>
    <row r="15" spans="1:627" ht="15.95" customHeight="1" x14ac:dyDescent="0.25">
      <c r="A15" s="89">
        <v>70332</v>
      </c>
      <c r="B15" s="89" t="s">
        <v>137</v>
      </c>
      <c r="C15" s="109" t="s">
        <v>138</v>
      </c>
      <c r="D15" s="89" t="s">
        <v>127</v>
      </c>
      <c r="E15" s="89" t="s">
        <v>132</v>
      </c>
      <c r="F15" s="89" t="s">
        <v>135</v>
      </c>
      <c r="G15" s="89" t="s">
        <v>139</v>
      </c>
      <c r="H15" s="89" t="s">
        <v>129</v>
      </c>
      <c r="I15" s="89" t="s">
        <v>140</v>
      </c>
      <c r="J15" s="89" t="s">
        <v>144</v>
      </c>
      <c r="K15" s="89" t="s">
        <v>58</v>
      </c>
      <c r="L15" s="90">
        <v>531</v>
      </c>
      <c r="M15" s="90">
        <v>531</v>
      </c>
      <c r="N15" s="90">
        <v>0</v>
      </c>
      <c r="O15" s="90">
        <v>531</v>
      </c>
      <c r="P15" s="90">
        <v>516.21</v>
      </c>
      <c r="Q15" s="90">
        <v>-14.789999999999964</v>
      </c>
      <c r="R15" s="90">
        <v>0.97</v>
      </c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  <c r="IX15" s="90"/>
      <c r="IY15" s="90"/>
      <c r="IZ15" s="90"/>
      <c r="JA15" s="90"/>
      <c r="JB15" s="90"/>
      <c r="JC15" s="90"/>
      <c r="JD15" s="90"/>
      <c r="JE15" s="90"/>
      <c r="JF15" s="90"/>
      <c r="JG15" s="90"/>
      <c r="JH15" s="90"/>
      <c r="JI15" s="90"/>
      <c r="JJ15" s="90"/>
      <c r="JK15" s="90"/>
      <c r="JL15" s="90"/>
      <c r="JM15" s="90"/>
      <c r="JN15" s="90"/>
      <c r="JO15" s="90"/>
      <c r="JP15" s="90"/>
      <c r="JQ15" s="90"/>
      <c r="JR15" s="90"/>
      <c r="JS15" s="90"/>
      <c r="JT15" s="90"/>
      <c r="JU15" s="90"/>
      <c r="JV15" s="90"/>
      <c r="JW15" s="90"/>
      <c r="JX15" s="90"/>
      <c r="JY15" s="90"/>
      <c r="JZ15" s="90"/>
      <c r="KA15" s="90"/>
      <c r="KB15" s="90"/>
      <c r="KC15" s="90"/>
      <c r="KD15" s="90"/>
      <c r="KE15" s="90"/>
      <c r="KF15" s="90"/>
      <c r="KG15" s="90"/>
      <c r="KH15" s="90"/>
      <c r="KI15" s="90"/>
      <c r="KJ15" s="90"/>
      <c r="KK15" s="90"/>
      <c r="KL15" s="90"/>
      <c r="KM15" s="90"/>
      <c r="KN15" s="90"/>
      <c r="KO15" s="90"/>
      <c r="KP15" s="90"/>
      <c r="KQ15" s="90"/>
      <c r="KR15" s="90"/>
      <c r="KS15" s="90"/>
      <c r="KT15" s="90"/>
      <c r="KU15" s="90"/>
      <c r="KV15" s="90"/>
      <c r="KW15" s="90"/>
      <c r="KX15" s="90"/>
      <c r="KY15" s="90"/>
      <c r="KZ15" s="90"/>
      <c r="LA15" s="90"/>
      <c r="LB15" s="90"/>
      <c r="LC15" s="90"/>
      <c r="LD15" s="90"/>
      <c r="LE15" s="90"/>
      <c r="LF15" s="90"/>
      <c r="LG15" s="90"/>
      <c r="LH15" s="90"/>
      <c r="LI15" s="90"/>
      <c r="LJ15" s="90"/>
      <c r="LK15" s="90"/>
      <c r="LL15" s="90"/>
      <c r="LM15" s="90"/>
      <c r="LN15" s="90"/>
      <c r="LO15" s="90"/>
      <c r="LP15" s="90"/>
      <c r="LQ15" s="90"/>
      <c r="LR15" s="90"/>
      <c r="LS15" s="90"/>
      <c r="LT15" s="90"/>
      <c r="LU15" s="90"/>
      <c r="LV15" s="90"/>
      <c r="LW15" s="90"/>
      <c r="LX15" s="90"/>
      <c r="LY15" s="90"/>
      <c r="LZ15" s="90"/>
      <c r="MA15" s="90"/>
      <c r="MB15" s="90"/>
      <c r="MC15" s="90"/>
      <c r="MD15" s="90"/>
      <c r="ME15" s="90"/>
      <c r="MF15" s="90"/>
      <c r="MG15" s="90"/>
      <c r="MH15" s="90"/>
      <c r="MI15" s="90"/>
      <c r="MJ15" s="90"/>
      <c r="MK15" s="90"/>
      <c r="ML15" s="90"/>
      <c r="MM15" s="90"/>
      <c r="MN15" s="90"/>
      <c r="MO15" s="90"/>
      <c r="MP15" s="90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  <c r="NY15" s="90"/>
      <c r="NZ15" s="90"/>
      <c r="OA15" s="90"/>
      <c r="OB15" s="90"/>
      <c r="OC15" s="90"/>
      <c r="OD15" s="90"/>
      <c r="OE15" s="90"/>
      <c r="OF15" s="90"/>
      <c r="OG15" s="90"/>
      <c r="OH15" s="90"/>
      <c r="OI15" s="90"/>
      <c r="OJ15" s="90"/>
      <c r="OK15" s="90"/>
      <c r="OL15" s="90"/>
      <c r="OM15" s="90"/>
      <c r="ON15" s="90"/>
      <c r="OO15" s="90"/>
      <c r="OP15" s="90"/>
      <c r="OQ15" s="90"/>
      <c r="OR15" s="90"/>
      <c r="OS15" s="90"/>
      <c r="OT15" s="90"/>
      <c r="OU15" s="90"/>
      <c r="OV15" s="90"/>
      <c r="OW15" s="90"/>
      <c r="OX15" s="90"/>
      <c r="OY15" s="90"/>
      <c r="OZ15" s="90"/>
      <c r="PA15" s="90"/>
      <c r="PB15" s="90"/>
      <c r="PC15" s="90"/>
      <c r="PD15" s="90"/>
      <c r="PE15" s="90"/>
      <c r="PF15" s="90"/>
      <c r="PG15" s="90"/>
      <c r="PH15" s="90"/>
      <c r="PI15" s="90"/>
      <c r="PJ15" s="90"/>
      <c r="PK15" s="90"/>
      <c r="PL15" s="90"/>
      <c r="PM15" s="90"/>
      <c r="PN15" s="90"/>
      <c r="PO15" s="90"/>
      <c r="PP15" s="90"/>
      <c r="PQ15" s="90"/>
      <c r="PR15" s="90"/>
      <c r="PS15" s="90"/>
      <c r="PT15" s="90"/>
      <c r="PU15" s="90"/>
      <c r="PV15" s="90"/>
      <c r="PW15" s="90"/>
      <c r="PX15" s="90"/>
      <c r="PY15" s="90"/>
      <c r="PZ15" s="90"/>
      <c r="QA15" s="90"/>
      <c r="QB15" s="90"/>
      <c r="QC15" s="90"/>
      <c r="QD15" s="90"/>
      <c r="QE15" s="90"/>
      <c r="QF15" s="90"/>
      <c r="QG15" s="90"/>
      <c r="QH15" s="90"/>
      <c r="QI15" s="90"/>
      <c r="QJ15" s="90"/>
      <c r="QK15" s="90"/>
      <c r="QL15" s="90"/>
      <c r="QM15" s="90"/>
      <c r="QN15" s="90"/>
      <c r="QO15" s="90"/>
      <c r="QP15" s="90"/>
      <c r="QQ15" s="90"/>
      <c r="QR15" s="90"/>
      <c r="QS15" s="90"/>
      <c r="QT15" s="90"/>
      <c r="QU15" s="90"/>
      <c r="QV15" s="90"/>
      <c r="QW15" s="90"/>
      <c r="QX15" s="90"/>
      <c r="QY15" s="90"/>
      <c r="QZ15" s="90"/>
      <c r="RA15" s="90"/>
      <c r="RB15" s="90"/>
      <c r="RC15" s="90"/>
      <c r="RD15" s="90"/>
      <c r="RE15" s="90"/>
      <c r="RF15" s="90"/>
      <c r="RG15" s="90"/>
      <c r="RH15" s="90"/>
      <c r="RI15" s="90"/>
      <c r="RJ15" s="90"/>
      <c r="RK15" s="90"/>
      <c r="RL15" s="90"/>
      <c r="RM15" s="90"/>
      <c r="RN15" s="90"/>
      <c r="RO15" s="90"/>
      <c r="RP15" s="90"/>
      <c r="RQ15" s="90"/>
      <c r="RR15" s="90"/>
      <c r="RS15" s="90"/>
      <c r="RT15" s="90"/>
      <c r="RU15" s="90"/>
      <c r="RV15" s="90"/>
      <c r="RW15" s="90"/>
      <c r="RX15" s="90"/>
      <c r="RY15" s="90"/>
      <c r="RZ15" s="90"/>
      <c r="SA15" s="90"/>
      <c r="SB15" s="90"/>
      <c r="SC15" s="90"/>
      <c r="SD15" s="90"/>
      <c r="SE15" s="90"/>
      <c r="SF15" s="90"/>
      <c r="SG15" s="90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</row>
    <row r="16" spans="1:627" s="96" customFormat="1" ht="15.95" customHeight="1" x14ac:dyDescent="0.25">
      <c r="A16" s="101">
        <v>70880</v>
      </c>
      <c r="B16" s="101"/>
      <c r="C16" s="102"/>
      <c r="D16" s="103" t="s">
        <v>127</v>
      </c>
      <c r="E16" s="103" t="s">
        <v>132</v>
      </c>
      <c r="F16" s="103" t="s">
        <v>145</v>
      </c>
      <c r="G16" s="103" t="s">
        <v>130</v>
      </c>
      <c r="H16" s="103" t="s">
        <v>129</v>
      </c>
      <c r="I16" s="103" t="s">
        <v>130</v>
      </c>
      <c r="J16" s="103" t="s">
        <v>130</v>
      </c>
      <c r="K16" s="103" t="s">
        <v>146</v>
      </c>
      <c r="L16" s="104">
        <v>5309</v>
      </c>
      <c r="M16" s="104">
        <v>5309</v>
      </c>
      <c r="N16" s="104">
        <v>0</v>
      </c>
      <c r="O16" s="104">
        <v>5309</v>
      </c>
      <c r="P16" s="104">
        <v>1718.59</v>
      </c>
      <c r="Q16" s="104">
        <v>-3590.41</v>
      </c>
      <c r="R16" s="104">
        <v>0.32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</row>
    <row r="17" spans="1:627" s="96" customFormat="1" ht="15.95" customHeight="1" x14ac:dyDescent="0.25">
      <c r="A17" s="105">
        <v>71004</v>
      </c>
      <c r="B17" s="105" t="s">
        <v>147</v>
      </c>
      <c r="C17" s="106" t="s">
        <v>138</v>
      </c>
      <c r="D17" s="107" t="s">
        <v>127</v>
      </c>
      <c r="E17" s="107" t="s">
        <v>132</v>
      </c>
      <c r="F17" s="107" t="s">
        <v>145</v>
      </c>
      <c r="G17" s="107" t="s">
        <v>148</v>
      </c>
      <c r="H17" s="107" t="s">
        <v>129</v>
      </c>
      <c r="I17" s="107" t="s">
        <v>149</v>
      </c>
      <c r="J17" s="107" t="s">
        <v>130</v>
      </c>
      <c r="K17" s="107" t="s">
        <v>150</v>
      </c>
      <c r="L17" s="108">
        <v>5309</v>
      </c>
      <c r="M17" s="108">
        <v>5309</v>
      </c>
      <c r="N17" s="108">
        <v>0</v>
      </c>
      <c r="O17" s="108">
        <v>5309</v>
      </c>
      <c r="P17" s="108">
        <v>1718.59</v>
      </c>
      <c r="Q17" s="108">
        <v>-3590.41</v>
      </c>
      <c r="R17" s="108">
        <v>0.32</v>
      </c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</row>
    <row r="18" spans="1:627" ht="15.95" customHeight="1" x14ac:dyDescent="0.25">
      <c r="A18" s="89">
        <v>71006</v>
      </c>
      <c r="B18" s="89" t="s">
        <v>147</v>
      </c>
      <c r="C18" s="109" t="s">
        <v>138</v>
      </c>
      <c r="D18" s="89" t="s">
        <v>127</v>
      </c>
      <c r="E18" s="89" t="s">
        <v>132</v>
      </c>
      <c r="F18" s="89" t="s">
        <v>145</v>
      </c>
      <c r="G18" s="89" t="s">
        <v>148</v>
      </c>
      <c r="H18" s="89" t="s">
        <v>129</v>
      </c>
      <c r="I18" s="89" t="s">
        <v>149</v>
      </c>
      <c r="J18" s="89" t="s">
        <v>142</v>
      </c>
      <c r="K18" s="89" t="s">
        <v>3</v>
      </c>
      <c r="L18" s="90">
        <v>5309</v>
      </c>
      <c r="M18" s="90">
        <v>5309</v>
      </c>
      <c r="N18" s="90">
        <v>0</v>
      </c>
      <c r="O18" s="90">
        <v>5309</v>
      </c>
      <c r="P18" s="90">
        <v>1718.59</v>
      </c>
      <c r="Q18" s="90">
        <v>-3590.41</v>
      </c>
      <c r="R18" s="90">
        <v>0.32</v>
      </c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  <c r="IX18" s="90"/>
      <c r="IY18" s="90"/>
      <c r="IZ18" s="90"/>
      <c r="JA18" s="90"/>
      <c r="JB18" s="90"/>
      <c r="JC18" s="90"/>
      <c r="JD18" s="90"/>
      <c r="JE18" s="90"/>
      <c r="JF18" s="90"/>
      <c r="JG18" s="90"/>
      <c r="JH18" s="90"/>
      <c r="JI18" s="90"/>
      <c r="JJ18" s="90"/>
      <c r="JK18" s="90"/>
      <c r="JL18" s="90"/>
      <c r="JM18" s="90"/>
      <c r="JN18" s="90"/>
      <c r="JO18" s="90"/>
      <c r="JP18" s="90"/>
      <c r="JQ18" s="90"/>
      <c r="JR18" s="90"/>
      <c r="JS18" s="90"/>
      <c r="JT18" s="90"/>
      <c r="JU18" s="90"/>
      <c r="JV18" s="90"/>
      <c r="JW18" s="90"/>
      <c r="JX18" s="90"/>
      <c r="JY18" s="90"/>
      <c r="JZ18" s="90"/>
      <c r="KA18" s="90"/>
      <c r="KB18" s="90"/>
      <c r="KC18" s="90"/>
      <c r="KD18" s="90"/>
      <c r="KE18" s="90"/>
      <c r="KF18" s="90"/>
      <c r="KG18" s="90"/>
      <c r="KH18" s="90"/>
      <c r="KI18" s="90"/>
      <c r="KJ18" s="90"/>
      <c r="KK18" s="90"/>
      <c r="KL18" s="90"/>
      <c r="KM18" s="90"/>
      <c r="KN18" s="90"/>
      <c r="KO18" s="90"/>
      <c r="KP18" s="90"/>
      <c r="KQ18" s="90"/>
      <c r="KR18" s="90"/>
      <c r="KS18" s="90"/>
      <c r="KT18" s="90"/>
      <c r="KU18" s="90"/>
      <c r="KV18" s="90"/>
      <c r="KW18" s="90"/>
      <c r="KX18" s="90"/>
      <c r="KY18" s="90"/>
      <c r="KZ18" s="90"/>
      <c r="LA18" s="90"/>
      <c r="LB18" s="90"/>
      <c r="LC18" s="90"/>
      <c r="LD18" s="90"/>
      <c r="LE18" s="90"/>
      <c r="LF18" s="90"/>
      <c r="LG18" s="90"/>
      <c r="LH18" s="90"/>
      <c r="LI18" s="90"/>
      <c r="LJ18" s="90"/>
      <c r="LK18" s="90"/>
      <c r="LL18" s="90"/>
      <c r="LM18" s="90"/>
      <c r="LN18" s="90"/>
      <c r="LO18" s="90"/>
      <c r="LP18" s="90"/>
      <c r="LQ18" s="90"/>
      <c r="LR18" s="90"/>
      <c r="LS18" s="90"/>
      <c r="LT18" s="90"/>
      <c r="LU18" s="90"/>
      <c r="LV18" s="90"/>
      <c r="LW18" s="90"/>
      <c r="LX18" s="90"/>
      <c r="LY18" s="90"/>
      <c r="LZ18" s="90"/>
      <c r="MA18" s="90"/>
      <c r="MB18" s="90"/>
      <c r="MC18" s="90"/>
      <c r="MD18" s="90"/>
      <c r="ME18" s="90"/>
      <c r="MF18" s="90"/>
      <c r="MG18" s="90"/>
      <c r="MH18" s="90"/>
      <c r="MI18" s="90"/>
      <c r="MJ18" s="90"/>
      <c r="MK18" s="90"/>
      <c r="ML18" s="90"/>
      <c r="MM18" s="90"/>
      <c r="MN18" s="90"/>
      <c r="MO18" s="90"/>
      <c r="MP18" s="90"/>
      <c r="MQ18" s="90"/>
      <c r="MR18" s="90"/>
      <c r="MS18" s="90"/>
      <c r="MT18" s="90"/>
      <c r="MU18" s="90"/>
      <c r="MV18" s="90"/>
      <c r="MW18" s="90"/>
      <c r="MX18" s="90"/>
      <c r="MY18" s="90"/>
      <c r="MZ18" s="90"/>
      <c r="NA18" s="90"/>
      <c r="NB18" s="90"/>
      <c r="NC18" s="90"/>
      <c r="ND18" s="90"/>
      <c r="NE18" s="90"/>
      <c r="NF18" s="90"/>
      <c r="NG18" s="90"/>
      <c r="NH18" s="90"/>
      <c r="NI18" s="90"/>
      <c r="NJ18" s="90"/>
      <c r="NK18" s="90"/>
      <c r="NL18" s="90"/>
      <c r="NM18" s="90"/>
      <c r="NN18" s="90"/>
      <c r="NO18" s="90"/>
      <c r="NP18" s="90"/>
      <c r="NQ18" s="90"/>
      <c r="NR18" s="90"/>
      <c r="NS18" s="90"/>
      <c r="NT18" s="90"/>
      <c r="NU18" s="90"/>
      <c r="NV18" s="90"/>
      <c r="NW18" s="90"/>
      <c r="NX18" s="90"/>
      <c r="NY18" s="90"/>
      <c r="NZ18" s="90"/>
      <c r="OA18" s="90"/>
      <c r="OB18" s="90"/>
      <c r="OC18" s="90"/>
      <c r="OD18" s="90"/>
      <c r="OE18" s="90"/>
      <c r="OF18" s="90"/>
      <c r="OG18" s="90"/>
      <c r="OH18" s="90"/>
      <c r="OI18" s="90"/>
      <c r="OJ18" s="90"/>
      <c r="OK18" s="90"/>
      <c r="OL18" s="90"/>
      <c r="OM18" s="90"/>
      <c r="ON18" s="90"/>
      <c r="OO18" s="90"/>
      <c r="OP18" s="90"/>
      <c r="OQ18" s="90"/>
      <c r="OR18" s="90"/>
      <c r="OS18" s="90"/>
      <c r="OT18" s="90"/>
      <c r="OU18" s="90"/>
      <c r="OV18" s="90"/>
      <c r="OW18" s="90"/>
      <c r="OX18" s="90"/>
      <c r="OY18" s="90"/>
      <c r="OZ18" s="90"/>
      <c r="PA18" s="90"/>
      <c r="PB18" s="90"/>
      <c r="PC18" s="90"/>
      <c r="PD18" s="90"/>
      <c r="PE18" s="90"/>
      <c r="PF18" s="90"/>
      <c r="PG18" s="90"/>
      <c r="PH18" s="90"/>
      <c r="PI18" s="90"/>
      <c r="PJ18" s="90"/>
      <c r="PK18" s="90"/>
      <c r="PL18" s="90"/>
      <c r="PM18" s="90"/>
      <c r="PN18" s="90"/>
      <c r="PO18" s="90"/>
      <c r="PP18" s="90"/>
      <c r="PQ18" s="90"/>
      <c r="PR18" s="90"/>
      <c r="PS18" s="90"/>
      <c r="PT18" s="90"/>
      <c r="PU18" s="90"/>
      <c r="PV18" s="90"/>
      <c r="PW18" s="90"/>
      <c r="PX18" s="90"/>
      <c r="PY18" s="90"/>
      <c r="PZ18" s="90"/>
      <c r="QA18" s="90"/>
      <c r="QB18" s="90"/>
      <c r="QC18" s="90"/>
      <c r="QD18" s="90"/>
      <c r="QE18" s="90"/>
      <c r="QF18" s="90"/>
      <c r="QG18" s="90"/>
      <c r="QH18" s="90"/>
      <c r="QI18" s="90"/>
      <c r="QJ18" s="90"/>
      <c r="QK18" s="90"/>
      <c r="QL18" s="90"/>
      <c r="QM18" s="90"/>
      <c r="QN18" s="90"/>
      <c r="QO18" s="90"/>
      <c r="QP18" s="90"/>
      <c r="QQ18" s="90"/>
      <c r="QR18" s="90"/>
      <c r="QS18" s="90"/>
      <c r="QT18" s="90"/>
      <c r="QU18" s="90"/>
      <c r="QV18" s="90"/>
      <c r="QW18" s="90"/>
      <c r="QX18" s="90"/>
      <c r="QY18" s="90"/>
      <c r="QZ18" s="90"/>
      <c r="RA18" s="90"/>
      <c r="RB18" s="90"/>
      <c r="RC18" s="90"/>
      <c r="RD18" s="90"/>
      <c r="RE18" s="90"/>
      <c r="RF18" s="90"/>
      <c r="RG18" s="90"/>
      <c r="RH18" s="90"/>
      <c r="RI18" s="90"/>
      <c r="RJ18" s="90"/>
      <c r="RK18" s="90"/>
      <c r="RL18" s="90"/>
      <c r="RM18" s="90"/>
      <c r="RN18" s="90"/>
      <c r="RO18" s="90"/>
      <c r="RP18" s="90"/>
      <c r="RQ18" s="90"/>
      <c r="RR18" s="90"/>
      <c r="RS18" s="90"/>
      <c r="RT18" s="90"/>
      <c r="RU18" s="90"/>
      <c r="RV18" s="90"/>
      <c r="RW18" s="90"/>
      <c r="RX18" s="90"/>
      <c r="RY18" s="90"/>
      <c r="RZ18" s="90"/>
      <c r="SA18" s="90"/>
      <c r="SB18" s="90"/>
      <c r="SC18" s="90"/>
      <c r="SD18" s="90"/>
      <c r="SE18" s="90"/>
      <c r="SF18" s="90"/>
      <c r="SG18" s="90"/>
      <c r="SH18" s="90"/>
      <c r="SI18" s="90"/>
      <c r="SJ18" s="90"/>
      <c r="SK18" s="90"/>
      <c r="SL18" s="90"/>
      <c r="SM18" s="90"/>
      <c r="SN18" s="90"/>
      <c r="SO18" s="90"/>
      <c r="SP18" s="90"/>
      <c r="SQ18" s="90"/>
      <c r="SR18" s="90"/>
      <c r="SS18" s="90"/>
      <c r="ST18" s="90"/>
      <c r="SU18" s="90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</row>
    <row r="19" spans="1:627" ht="15.95" customHeight="1" x14ac:dyDescent="0.25">
      <c r="A19" s="89">
        <v>71008</v>
      </c>
      <c r="B19" s="89" t="s">
        <v>147</v>
      </c>
      <c r="C19" s="109" t="s">
        <v>138</v>
      </c>
      <c r="D19" s="89" t="s">
        <v>127</v>
      </c>
      <c r="E19" s="89" t="s">
        <v>132</v>
      </c>
      <c r="F19" s="89" t="s">
        <v>145</v>
      </c>
      <c r="G19" s="89" t="s">
        <v>148</v>
      </c>
      <c r="H19" s="89" t="s">
        <v>129</v>
      </c>
      <c r="I19" s="89" t="s">
        <v>149</v>
      </c>
      <c r="J19" s="89" t="s">
        <v>143</v>
      </c>
      <c r="K19" s="89" t="s">
        <v>9</v>
      </c>
      <c r="L19" s="90">
        <v>5309</v>
      </c>
      <c r="M19" s="90">
        <v>5309</v>
      </c>
      <c r="N19" s="90">
        <v>0</v>
      </c>
      <c r="O19" s="90">
        <v>5309</v>
      </c>
      <c r="P19" s="90">
        <v>1718.59</v>
      </c>
      <c r="Q19" s="90">
        <v>-3590.41</v>
      </c>
      <c r="R19" s="90">
        <v>0.32</v>
      </c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  <c r="IX19" s="90"/>
      <c r="IY19" s="90"/>
      <c r="IZ19" s="90"/>
      <c r="JA19" s="90"/>
      <c r="JB19" s="90"/>
      <c r="JC19" s="90"/>
      <c r="JD19" s="90"/>
      <c r="JE19" s="90"/>
      <c r="JF19" s="90"/>
      <c r="JG19" s="90"/>
      <c r="JH19" s="90"/>
      <c r="JI19" s="90"/>
      <c r="JJ19" s="90"/>
      <c r="JK19" s="90"/>
      <c r="JL19" s="90"/>
      <c r="JM19" s="90"/>
      <c r="JN19" s="90"/>
      <c r="JO19" s="90"/>
      <c r="JP19" s="90"/>
      <c r="JQ19" s="90"/>
      <c r="JR19" s="90"/>
      <c r="JS19" s="90"/>
      <c r="JT19" s="90"/>
      <c r="JU19" s="90"/>
      <c r="JV19" s="90"/>
      <c r="JW19" s="90"/>
      <c r="JX19" s="90"/>
      <c r="JY19" s="90"/>
      <c r="JZ19" s="90"/>
      <c r="KA19" s="90"/>
      <c r="KB19" s="90"/>
      <c r="KC19" s="90"/>
      <c r="KD19" s="90"/>
      <c r="KE19" s="90"/>
      <c r="KF19" s="90"/>
      <c r="KG19" s="90"/>
      <c r="KH19" s="90"/>
      <c r="KI19" s="90"/>
      <c r="KJ19" s="90"/>
      <c r="KK19" s="90"/>
      <c r="KL19" s="90"/>
      <c r="KM19" s="90"/>
      <c r="KN19" s="90"/>
      <c r="KO19" s="90"/>
      <c r="KP19" s="90"/>
      <c r="KQ19" s="90"/>
      <c r="KR19" s="90"/>
      <c r="KS19" s="90"/>
      <c r="KT19" s="90"/>
      <c r="KU19" s="90"/>
      <c r="KV19" s="90"/>
      <c r="KW19" s="90"/>
      <c r="KX19" s="90"/>
      <c r="KY19" s="90"/>
      <c r="KZ19" s="90"/>
      <c r="LA19" s="90"/>
      <c r="LB19" s="90"/>
      <c r="LC19" s="90"/>
      <c r="LD19" s="90"/>
      <c r="LE19" s="90"/>
      <c r="LF19" s="90"/>
      <c r="LG19" s="90"/>
      <c r="LH19" s="90"/>
      <c r="LI19" s="90"/>
      <c r="LJ19" s="90"/>
      <c r="LK19" s="90"/>
      <c r="LL19" s="90"/>
      <c r="LM19" s="90"/>
      <c r="LN19" s="90"/>
      <c r="LO19" s="90"/>
      <c r="LP19" s="90"/>
      <c r="LQ19" s="90"/>
      <c r="LR19" s="90"/>
      <c r="LS19" s="90"/>
      <c r="LT19" s="90"/>
      <c r="LU19" s="90"/>
      <c r="LV19" s="90"/>
      <c r="LW19" s="90"/>
      <c r="LX19" s="90"/>
      <c r="LY19" s="90"/>
      <c r="LZ19" s="90"/>
      <c r="MA19" s="90"/>
      <c r="MB19" s="90"/>
      <c r="MC19" s="90"/>
      <c r="MD19" s="90"/>
      <c r="ME19" s="90"/>
      <c r="MF19" s="90"/>
      <c r="MG19" s="90"/>
      <c r="MH19" s="90"/>
      <c r="MI19" s="90"/>
      <c r="MJ19" s="90"/>
      <c r="MK19" s="90"/>
      <c r="ML19" s="90"/>
      <c r="MM19" s="90"/>
      <c r="MN19" s="90"/>
      <c r="MO19" s="90"/>
      <c r="MP19" s="90"/>
      <c r="MQ19" s="90"/>
      <c r="MR19" s="90"/>
      <c r="MS19" s="90"/>
      <c r="MT19" s="90"/>
      <c r="MU19" s="90"/>
      <c r="MV19" s="90"/>
      <c r="MW19" s="90"/>
      <c r="MX19" s="90"/>
      <c r="MY19" s="90"/>
      <c r="MZ19" s="90"/>
      <c r="NA19" s="90"/>
      <c r="NB19" s="90"/>
      <c r="NC19" s="90"/>
      <c r="ND19" s="90"/>
      <c r="NE19" s="90"/>
      <c r="NF19" s="90"/>
      <c r="NG19" s="90"/>
      <c r="NH19" s="90"/>
      <c r="NI19" s="90"/>
      <c r="NJ19" s="90"/>
      <c r="NK19" s="90"/>
      <c r="NL19" s="90"/>
      <c r="NM19" s="90"/>
      <c r="NN19" s="90"/>
      <c r="NO19" s="90"/>
      <c r="NP19" s="90"/>
      <c r="NQ19" s="90"/>
      <c r="NR19" s="90"/>
      <c r="NS19" s="90"/>
      <c r="NT19" s="90"/>
      <c r="NU19" s="90"/>
      <c r="NV19" s="90"/>
      <c r="NW19" s="90"/>
      <c r="NX19" s="90"/>
      <c r="NY19" s="90"/>
      <c r="NZ19" s="90"/>
      <c r="OA19" s="90"/>
      <c r="OB19" s="90"/>
      <c r="OC19" s="90"/>
      <c r="OD19" s="90"/>
      <c r="OE19" s="90"/>
      <c r="OF19" s="90"/>
      <c r="OG19" s="90"/>
      <c r="OH19" s="90"/>
      <c r="OI19" s="90"/>
      <c r="OJ19" s="90"/>
      <c r="OK19" s="90"/>
      <c r="OL19" s="90"/>
      <c r="OM19" s="90"/>
      <c r="ON19" s="90"/>
      <c r="OO19" s="90"/>
      <c r="OP19" s="90"/>
      <c r="OQ19" s="90"/>
      <c r="OR19" s="90"/>
      <c r="OS19" s="90"/>
      <c r="OT19" s="90"/>
      <c r="OU19" s="90"/>
      <c r="OV19" s="90"/>
      <c r="OW19" s="90"/>
      <c r="OX19" s="90"/>
      <c r="OY19" s="90"/>
      <c r="OZ19" s="90"/>
      <c r="PA19" s="90"/>
      <c r="PB19" s="90"/>
      <c r="PC19" s="90"/>
      <c r="PD19" s="90"/>
      <c r="PE19" s="90"/>
      <c r="PF19" s="90"/>
      <c r="PG19" s="90"/>
      <c r="PH19" s="90"/>
      <c r="PI19" s="90"/>
      <c r="PJ19" s="90"/>
      <c r="PK19" s="90"/>
      <c r="PL19" s="90"/>
      <c r="PM19" s="90"/>
      <c r="PN19" s="90"/>
      <c r="PO19" s="90"/>
      <c r="PP19" s="90"/>
      <c r="PQ19" s="90"/>
      <c r="PR19" s="90"/>
      <c r="PS19" s="90"/>
      <c r="PT19" s="90"/>
      <c r="PU19" s="90"/>
      <c r="PV19" s="90"/>
      <c r="PW19" s="90"/>
      <c r="PX19" s="90"/>
      <c r="PY19" s="90"/>
      <c r="PZ19" s="90"/>
      <c r="QA19" s="90"/>
      <c r="QB19" s="90"/>
      <c r="QC19" s="90"/>
      <c r="QD19" s="90"/>
      <c r="QE19" s="90"/>
      <c r="QF19" s="90"/>
      <c r="QG19" s="90"/>
      <c r="QH19" s="90"/>
      <c r="QI19" s="90"/>
      <c r="QJ19" s="90"/>
      <c r="QK19" s="90"/>
      <c r="QL19" s="90"/>
      <c r="QM19" s="90"/>
      <c r="QN19" s="90"/>
      <c r="QO19" s="90"/>
      <c r="QP19" s="90"/>
      <c r="QQ19" s="90"/>
      <c r="QR19" s="90"/>
      <c r="QS19" s="90"/>
      <c r="QT19" s="90"/>
      <c r="QU19" s="90"/>
      <c r="QV19" s="90"/>
      <c r="QW19" s="90"/>
      <c r="QX19" s="90"/>
      <c r="QY19" s="90"/>
      <c r="QZ19" s="90"/>
      <c r="RA19" s="90"/>
      <c r="RB19" s="90"/>
      <c r="RC19" s="90"/>
      <c r="RD19" s="90"/>
      <c r="RE19" s="90"/>
      <c r="RF19" s="90"/>
      <c r="RG19" s="90"/>
      <c r="RH19" s="90"/>
      <c r="RI19" s="90"/>
      <c r="RJ19" s="90"/>
      <c r="RK19" s="90"/>
      <c r="RL19" s="90"/>
      <c r="RM19" s="90"/>
      <c r="RN19" s="90"/>
      <c r="RO19" s="90"/>
      <c r="RP19" s="90"/>
      <c r="RQ19" s="90"/>
      <c r="RR19" s="90"/>
      <c r="RS19" s="90"/>
      <c r="RT19" s="90"/>
      <c r="RU19" s="90"/>
      <c r="RV19" s="90"/>
      <c r="RW19" s="90"/>
      <c r="RX19" s="90"/>
      <c r="RY19" s="90"/>
      <c r="RZ19" s="90"/>
      <c r="SA19" s="90"/>
      <c r="SB19" s="90"/>
      <c r="SC19" s="90"/>
      <c r="SD19" s="90"/>
      <c r="SE19" s="90"/>
      <c r="SF19" s="90"/>
      <c r="SG19" s="90"/>
      <c r="SH19" s="90"/>
      <c r="SI19" s="90"/>
      <c r="SJ19" s="90"/>
      <c r="SK19" s="90"/>
      <c r="SL19" s="90"/>
      <c r="SM19" s="90"/>
      <c r="SN19" s="90"/>
      <c r="SO19" s="90"/>
      <c r="SP19" s="90"/>
      <c r="SQ19" s="90"/>
      <c r="SR19" s="90"/>
      <c r="SS19" s="90"/>
      <c r="ST19" s="90"/>
      <c r="SU19" s="90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</row>
    <row r="20" spans="1:627" ht="15.95" customHeight="1" x14ac:dyDescent="0.25">
      <c r="A20" s="89">
        <v>71010</v>
      </c>
      <c r="B20" s="89" t="s">
        <v>147</v>
      </c>
      <c r="C20" s="109" t="s">
        <v>138</v>
      </c>
      <c r="D20" s="89" t="s">
        <v>127</v>
      </c>
      <c r="E20" s="89" t="s">
        <v>132</v>
      </c>
      <c r="F20" s="89" t="s">
        <v>145</v>
      </c>
      <c r="G20" s="89" t="s">
        <v>148</v>
      </c>
      <c r="H20" s="89" t="s">
        <v>129</v>
      </c>
      <c r="I20" s="89" t="s">
        <v>149</v>
      </c>
      <c r="J20" s="89" t="s">
        <v>144</v>
      </c>
      <c r="K20" s="89" t="s">
        <v>58</v>
      </c>
      <c r="L20" s="90">
        <v>5309</v>
      </c>
      <c r="M20" s="90">
        <v>5309</v>
      </c>
      <c r="N20" s="90">
        <v>0</v>
      </c>
      <c r="O20" s="90">
        <v>5309</v>
      </c>
      <c r="P20" s="90">
        <v>1718.59</v>
      </c>
      <c r="Q20" s="90">
        <v>-3590.41</v>
      </c>
      <c r="R20" s="90">
        <v>0.32</v>
      </c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  <c r="IX20" s="90"/>
      <c r="IY20" s="90"/>
      <c r="IZ20" s="90"/>
      <c r="JA20" s="90"/>
      <c r="JB20" s="90"/>
      <c r="JC20" s="90"/>
      <c r="JD20" s="90"/>
      <c r="JE20" s="90"/>
      <c r="JF20" s="90"/>
      <c r="JG20" s="90"/>
      <c r="JH20" s="90"/>
      <c r="JI20" s="90"/>
      <c r="JJ20" s="90"/>
      <c r="JK20" s="90"/>
      <c r="JL20" s="90"/>
      <c r="JM20" s="90"/>
      <c r="JN20" s="90"/>
      <c r="JO20" s="90"/>
      <c r="JP20" s="90"/>
      <c r="JQ20" s="90"/>
      <c r="JR20" s="90"/>
      <c r="JS20" s="90"/>
      <c r="JT20" s="90"/>
      <c r="JU20" s="90"/>
      <c r="JV20" s="90"/>
      <c r="JW20" s="90"/>
      <c r="JX20" s="90"/>
      <c r="JY20" s="90"/>
      <c r="JZ20" s="90"/>
      <c r="KA20" s="90"/>
      <c r="KB20" s="90"/>
      <c r="KC20" s="90"/>
      <c r="KD20" s="90"/>
      <c r="KE20" s="90"/>
      <c r="KF20" s="90"/>
      <c r="KG20" s="90"/>
      <c r="KH20" s="90"/>
      <c r="KI20" s="90"/>
      <c r="KJ20" s="90"/>
      <c r="KK20" s="90"/>
      <c r="KL20" s="90"/>
      <c r="KM20" s="90"/>
      <c r="KN20" s="90"/>
      <c r="KO20" s="90"/>
      <c r="KP20" s="90"/>
      <c r="KQ20" s="90"/>
      <c r="KR20" s="90"/>
      <c r="KS20" s="90"/>
      <c r="KT20" s="90"/>
      <c r="KU20" s="90"/>
      <c r="KV20" s="90"/>
      <c r="KW20" s="90"/>
      <c r="KX20" s="90"/>
      <c r="KY20" s="90"/>
      <c r="KZ20" s="90"/>
      <c r="LA20" s="90"/>
      <c r="LB20" s="90"/>
      <c r="LC20" s="90"/>
      <c r="LD20" s="90"/>
      <c r="LE20" s="90"/>
      <c r="LF20" s="90"/>
      <c r="LG20" s="90"/>
      <c r="LH20" s="90"/>
      <c r="LI20" s="90"/>
      <c r="LJ20" s="90"/>
      <c r="LK20" s="90"/>
      <c r="LL20" s="90"/>
      <c r="LM20" s="90"/>
      <c r="LN20" s="90"/>
      <c r="LO20" s="90"/>
      <c r="LP20" s="90"/>
      <c r="LQ20" s="90"/>
      <c r="LR20" s="90"/>
      <c r="LS20" s="90"/>
      <c r="LT20" s="90"/>
      <c r="LU20" s="90"/>
      <c r="LV20" s="90"/>
      <c r="LW20" s="90"/>
      <c r="LX20" s="90"/>
      <c r="LY20" s="90"/>
      <c r="LZ20" s="90"/>
      <c r="MA20" s="90"/>
      <c r="MB20" s="90"/>
      <c r="MC20" s="90"/>
      <c r="MD20" s="90"/>
      <c r="ME20" s="90"/>
      <c r="MF20" s="90"/>
      <c r="MG20" s="90"/>
      <c r="MH20" s="90"/>
      <c r="MI20" s="90"/>
      <c r="MJ20" s="90"/>
      <c r="MK20" s="90"/>
      <c r="ML20" s="90"/>
      <c r="MM20" s="90"/>
      <c r="MN20" s="90"/>
      <c r="MO20" s="90"/>
      <c r="MP20" s="90"/>
      <c r="MQ20" s="90"/>
      <c r="MR20" s="90"/>
      <c r="MS20" s="90"/>
      <c r="MT20" s="90"/>
      <c r="MU20" s="90"/>
      <c r="MV20" s="90"/>
      <c r="MW20" s="90"/>
      <c r="MX20" s="90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0"/>
      <c r="NX20" s="90"/>
      <c r="NY20" s="90"/>
      <c r="NZ20" s="90"/>
      <c r="OA20" s="90"/>
      <c r="OB20" s="90"/>
      <c r="OC20" s="90"/>
      <c r="OD20" s="90"/>
      <c r="OE20" s="90"/>
      <c r="OF20" s="90"/>
      <c r="OG20" s="90"/>
      <c r="OH20" s="90"/>
      <c r="OI20" s="90"/>
      <c r="OJ20" s="90"/>
      <c r="OK20" s="90"/>
      <c r="OL20" s="90"/>
      <c r="OM20" s="90"/>
      <c r="ON20" s="90"/>
      <c r="OO20" s="90"/>
      <c r="OP20" s="90"/>
      <c r="OQ20" s="90"/>
      <c r="OR20" s="90"/>
      <c r="OS20" s="90"/>
      <c r="OT20" s="90"/>
      <c r="OU20" s="90"/>
      <c r="OV20" s="90"/>
      <c r="OW20" s="90"/>
      <c r="OX20" s="90"/>
      <c r="OY20" s="90"/>
      <c r="OZ20" s="90"/>
      <c r="PA20" s="90"/>
      <c r="PB20" s="90"/>
      <c r="PC20" s="90"/>
      <c r="PD20" s="90"/>
      <c r="PE20" s="90"/>
      <c r="PF20" s="90"/>
      <c r="PG20" s="90"/>
      <c r="PH20" s="90"/>
      <c r="PI20" s="90"/>
      <c r="PJ20" s="90"/>
      <c r="PK20" s="90"/>
      <c r="PL20" s="90"/>
      <c r="PM20" s="90"/>
      <c r="PN20" s="90"/>
      <c r="PO20" s="90"/>
      <c r="PP20" s="90"/>
      <c r="PQ20" s="90"/>
      <c r="PR20" s="90"/>
      <c r="PS20" s="90"/>
      <c r="PT20" s="90"/>
      <c r="PU20" s="90"/>
      <c r="PV20" s="90"/>
      <c r="PW20" s="90"/>
      <c r="PX20" s="90"/>
      <c r="PY20" s="90"/>
      <c r="PZ20" s="90"/>
      <c r="QA20" s="90"/>
      <c r="QB20" s="90"/>
      <c r="QC20" s="90"/>
      <c r="QD20" s="90"/>
      <c r="QE20" s="90"/>
      <c r="QF20" s="90"/>
      <c r="QG20" s="90"/>
      <c r="QH20" s="90"/>
      <c r="QI20" s="90"/>
      <c r="QJ20" s="90"/>
      <c r="QK20" s="90"/>
      <c r="QL20" s="90"/>
      <c r="QM20" s="90"/>
      <c r="QN20" s="90"/>
      <c r="QO20" s="90"/>
      <c r="QP20" s="90"/>
      <c r="QQ20" s="90"/>
      <c r="QR20" s="90"/>
      <c r="QS20" s="90"/>
      <c r="QT20" s="90"/>
      <c r="QU20" s="90"/>
      <c r="QV20" s="90"/>
      <c r="QW20" s="90"/>
      <c r="QX20" s="90"/>
      <c r="QY20" s="90"/>
      <c r="QZ20" s="90"/>
      <c r="RA20" s="90"/>
      <c r="RB20" s="90"/>
      <c r="RC20" s="90"/>
      <c r="RD20" s="90"/>
      <c r="RE20" s="90"/>
      <c r="RF20" s="90"/>
      <c r="RG20" s="90"/>
      <c r="RH20" s="90"/>
      <c r="RI20" s="90"/>
      <c r="RJ20" s="90"/>
      <c r="RK20" s="90"/>
      <c r="RL20" s="90"/>
      <c r="RM20" s="90"/>
      <c r="RN20" s="90"/>
      <c r="RO20" s="90"/>
      <c r="RP20" s="90"/>
      <c r="RQ20" s="90"/>
      <c r="RR20" s="90"/>
      <c r="RS20" s="90"/>
      <c r="RT20" s="90"/>
      <c r="RU20" s="90"/>
      <c r="RV20" s="90"/>
      <c r="RW20" s="90"/>
      <c r="RX20" s="90"/>
      <c r="RY20" s="90"/>
      <c r="RZ20" s="90"/>
      <c r="SA20" s="90"/>
      <c r="SB20" s="90"/>
      <c r="SC20" s="90"/>
      <c r="SD20" s="90"/>
      <c r="SE20" s="90"/>
      <c r="SF20" s="90"/>
      <c r="SG20" s="90"/>
      <c r="SH20" s="90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</row>
    <row r="21" spans="1:627" s="96" customFormat="1" ht="15.95" customHeight="1" x14ac:dyDescent="0.25">
      <c r="A21" s="110">
        <v>71446</v>
      </c>
      <c r="B21" s="110"/>
      <c r="C21" s="111"/>
      <c r="D21" s="112" t="s">
        <v>127</v>
      </c>
      <c r="E21" s="112" t="s">
        <v>151</v>
      </c>
      <c r="F21" s="112" t="s">
        <v>152</v>
      </c>
      <c r="G21" s="112" t="s">
        <v>153</v>
      </c>
      <c r="H21" s="112" t="s">
        <v>154</v>
      </c>
      <c r="I21" s="112" t="s">
        <v>130</v>
      </c>
      <c r="J21" s="112" t="s">
        <v>130</v>
      </c>
      <c r="K21" s="112" t="s">
        <v>155</v>
      </c>
      <c r="L21" s="113">
        <v>670232</v>
      </c>
      <c r="M21" s="113">
        <v>670232</v>
      </c>
      <c r="N21" s="113">
        <v>0</v>
      </c>
      <c r="O21" s="113">
        <v>670232</v>
      </c>
      <c r="P21" s="113">
        <v>340529.72</v>
      </c>
      <c r="Q21" s="113">
        <v>-329702.28000000003</v>
      </c>
      <c r="R21" s="113">
        <v>0.51</v>
      </c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</row>
    <row r="22" spans="1:627" s="96" customFormat="1" ht="15.95" customHeight="1" x14ac:dyDescent="0.25">
      <c r="A22" s="97">
        <v>71446</v>
      </c>
      <c r="B22" s="97"/>
      <c r="C22" s="98"/>
      <c r="D22" s="99" t="s">
        <v>127</v>
      </c>
      <c r="E22" s="99" t="s">
        <v>151</v>
      </c>
      <c r="F22" s="99" t="s">
        <v>129</v>
      </c>
      <c r="G22" s="99" t="s">
        <v>130</v>
      </c>
      <c r="H22" s="99" t="s">
        <v>129</v>
      </c>
      <c r="I22" s="99" t="s">
        <v>130</v>
      </c>
      <c r="J22" s="99" t="s">
        <v>156</v>
      </c>
      <c r="K22" s="99" t="s">
        <v>157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5"/>
      <c r="JA22" s="95"/>
      <c r="JB22" s="95"/>
      <c r="JC22" s="95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5"/>
      <c r="JO22" s="95"/>
      <c r="JP22" s="95"/>
      <c r="JQ22" s="95"/>
      <c r="JR22" s="95"/>
      <c r="JS22" s="95"/>
      <c r="JT22" s="95"/>
      <c r="JU22" s="95"/>
      <c r="JV22" s="95"/>
      <c r="JW22" s="95"/>
      <c r="JX22" s="95"/>
      <c r="JY22" s="95"/>
      <c r="JZ22" s="95"/>
      <c r="KA22" s="95"/>
      <c r="KB22" s="95"/>
      <c r="KC22" s="95"/>
      <c r="KD22" s="95"/>
      <c r="KE22" s="95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5"/>
      <c r="KQ22" s="95"/>
      <c r="KR22" s="95"/>
      <c r="KS22" s="95"/>
      <c r="KT22" s="95"/>
      <c r="KU22" s="95"/>
      <c r="KV22" s="95"/>
      <c r="KW22" s="95"/>
      <c r="KX22" s="95"/>
      <c r="KY22" s="95"/>
      <c r="KZ22" s="95"/>
      <c r="LA22" s="95"/>
      <c r="LB22" s="95"/>
      <c r="LC22" s="95"/>
      <c r="LD22" s="95"/>
      <c r="LE22" s="95"/>
      <c r="LF22" s="95"/>
      <c r="LG22" s="95"/>
      <c r="LH22" s="95"/>
      <c r="LI22" s="95"/>
      <c r="LJ22" s="95"/>
      <c r="LK22" s="95"/>
      <c r="LL22" s="95"/>
      <c r="LM22" s="95"/>
      <c r="LN22" s="95"/>
      <c r="LO22" s="95"/>
      <c r="LP22" s="95"/>
      <c r="LQ22" s="95"/>
      <c r="LR22" s="95"/>
      <c r="LS22" s="95"/>
      <c r="LT22" s="95"/>
      <c r="LU22" s="95"/>
      <c r="LV22" s="95"/>
      <c r="LW22" s="95"/>
      <c r="LX22" s="95"/>
      <c r="LY22" s="95"/>
      <c r="LZ22" s="95"/>
      <c r="MA22" s="95"/>
      <c r="MB22" s="95"/>
      <c r="MC22" s="95"/>
      <c r="MD22" s="95"/>
      <c r="ME22" s="95"/>
      <c r="MF22" s="95"/>
      <c r="MG22" s="95"/>
      <c r="MH22" s="95"/>
      <c r="MI22" s="95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5"/>
      <c r="MU22" s="95"/>
      <c r="MV22" s="95"/>
      <c r="MW22" s="95"/>
      <c r="MX22" s="95"/>
      <c r="MY22" s="95"/>
      <c r="MZ22" s="95"/>
      <c r="NA22" s="95"/>
      <c r="NB22" s="95"/>
      <c r="NC22" s="95"/>
      <c r="ND22" s="95"/>
      <c r="NE22" s="95"/>
      <c r="NF22" s="95"/>
      <c r="NG22" s="95"/>
      <c r="NH22" s="95"/>
      <c r="NI22" s="95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5"/>
      <c r="NX22" s="95"/>
      <c r="NY22" s="95"/>
      <c r="NZ22" s="95"/>
      <c r="OA22" s="95"/>
      <c r="OB22" s="95"/>
      <c r="OC22" s="95"/>
      <c r="OD22" s="95"/>
      <c r="OE22" s="95"/>
      <c r="OF22" s="95"/>
      <c r="OG22" s="95"/>
      <c r="OH22" s="95"/>
      <c r="OI22" s="95"/>
      <c r="OJ22" s="95"/>
      <c r="OK22" s="95"/>
      <c r="OL22" s="95"/>
      <c r="OM22" s="95"/>
      <c r="ON22" s="95"/>
      <c r="OO22" s="95"/>
      <c r="OP22" s="95"/>
      <c r="OQ22" s="95"/>
      <c r="OR22" s="95"/>
      <c r="OS22" s="95"/>
      <c r="OT22" s="95"/>
      <c r="OU22" s="95"/>
      <c r="OV22" s="95"/>
      <c r="OW22" s="95"/>
      <c r="OX22" s="95"/>
      <c r="OY22" s="95"/>
      <c r="OZ22" s="95"/>
      <c r="PA22" s="95"/>
      <c r="PB22" s="95"/>
      <c r="PC22" s="95"/>
      <c r="PD22" s="95"/>
      <c r="PE22" s="95"/>
      <c r="PF22" s="95"/>
      <c r="PG22" s="95"/>
      <c r="PH22" s="95"/>
      <c r="PI22" s="95"/>
      <c r="PJ22" s="95"/>
      <c r="PK22" s="95"/>
      <c r="PL22" s="95"/>
      <c r="PM22" s="95"/>
      <c r="PN22" s="95"/>
      <c r="PO22" s="95"/>
      <c r="PP22" s="95"/>
      <c r="PQ22" s="95"/>
      <c r="PR22" s="95"/>
      <c r="PS22" s="95"/>
      <c r="PT22" s="95"/>
      <c r="PU22" s="95"/>
      <c r="PV22" s="95"/>
      <c r="PW22" s="95"/>
      <c r="PX22" s="95"/>
      <c r="PY22" s="95"/>
      <c r="PZ22" s="95"/>
      <c r="QA22" s="95"/>
      <c r="QB22" s="95"/>
      <c r="QC22" s="95"/>
      <c r="QD22" s="95"/>
      <c r="QE22" s="95"/>
      <c r="QF22" s="95"/>
      <c r="QG22" s="95"/>
      <c r="QH22" s="95"/>
      <c r="QI22" s="95"/>
      <c r="QJ22" s="95"/>
      <c r="QK22" s="95"/>
      <c r="QL22" s="95"/>
      <c r="QM22" s="95"/>
      <c r="QN22" s="95"/>
      <c r="QO22" s="95"/>
      <c r="QP22" s="95"/>
      <c r="QQ22" s="95"/>
      <c r="QR22" s="95"/>
      <c r="QS22" s="95"/>
      <c r="QT22" s="95"/>
      <c r="QU22" s="95"/>
      <c r="QV22" s="95"/>
      <c r="QW22" s="95"/>
      <c r="QX22" s="95"/>
      <c r="QY22" s="95"/>
      <c r="QZ22" s="95"/>
      <c r="RA22" s="95"/>
      <c r="RB22" s="95"/>
      <c r="RC22" s="95"/>
      <c r="RD22" s="95"/>
      <c r="RE22" s="95"/>
      <c r="RF22" s="95"/>
      <c r="RG22" s="95"/>
      <c r="RH22" s="95"/>
      <c r="RI22" s="95"/>
      <c r="RJ22" s="95"/>
      <c r="RK22" s="95"/>
      <c r="RL22" s="95"/>
      <c r="RM22" s="95"/>
      <c r="RN22" s="95"/>
      <c r="RO22" s="95"/>
      <c r="RP22" s="95"/>
      <c r="RQ22" s="95"/>
      <c r="RR22" s="95"/>
      <c r="RS22" s="95"/>
      <c r="RT22" s="95"/>
      <c r="RU22" s="95"/>
      <c r="RV22" s="95"/>
      <c r="RW22" s="95"/>
      <c r="RX22" s="95"/>
      <c r="RY22" s="95"/>
      <c r="RZ22" s="95"/>
      <c r="SA22" s="95"/>
      <c r="SB22" s="95"/>
      <c r="SC22" s="95"/>
      <c r="SD22" s="95"/>
      <c r="SE22" s="95"/>
      <c r="SF22" s="95"/>
      <c r="SG22" s="95"/>
      <c r="SH22" s="95"/>
      <c r="SI22" s="95"/>
      <c r="SJ22" s="95"/>
      <c r="SK22" s="95"/>
      <c r="SL22" s="95"/>
      <c r="SM22" s="95"/>
      <c r="SN22" s="95"/>
      <c r="SO22" s="95"/>
      <c r="SP22" s="95"/>
      <c r="SQ22" s="95"/>
      <c r="SR22" s="95"/>
      <c r="SS22" s="95"/>
      <c r="ST22" s="95"/>
      <c r="SU22" s="95"/>
      <c r="SV22" s="95"/>
      <c r="SW22" s="95"/>
      <c r="SX22" s="95"/>
      <c r="SY22" s="95"/>
      <c r="SZ22" s="95"/>
      <c r="TA22" s="95"/>
      <c r="TB22" s="95"/>
      <c r="TC22" s="95"/>
      <c r="TD22" s="95"/>
      <c r="TE22" s="95"/>
      <c r="TF22" s="95"/>
      <c r="TG22" s="95"/>
      <c r="TH22" s="95"/>
      <c r="TI22" s="95"/>
      <c r="TJ22" s="95"/>
      <c r="TK22" s="95"/>
      <c r="TL22" s="95"/>
      <c r="TM22" s="95"/>
      <c r="TN22" s="95"/>
      <c r="TO22" s="95"/>
      <c r="TP22" s="95"/>
      <c r="TQ22" s="95"/>
      <c r="TR22" s="95"/>
      <c r="TS22" s="95"/>
      <c r="TT22" s="95"/>
      <c r="TU22" s="95"/>
      <c r="TV22" s="95"/>
      <c r="TW22" s="95"/>
      <c r="TX22" s="95"/>
      <c r="TY22" s="95"/>
      <c r="TZ22" s="95"/>
      <c r="UA22" s="95"/>
      <c r="UB22" s="95"/>
      <c r="UC22" s="95"/>
      <c r="UD22" s="95"/>
      <c r="UE22" s="95"/>
      <c r="UF22" s="95"/>
      <c r="UG22" s="95"/>
      <c r="UH22" s="95"/>
      <c r="UI22" s="95"/>
      <c r="UJ22" s="95"/>
      <c r="UK22" s="95"/>
      <c r="UL22" s="95"/>
      <c r="UM22" s="95"/>
      <c r="UN22" s="95"/>
      <c r="UO22" s="95"/>
      <c r="UP22" s="95"/>
      <c r="UQ22" s="95"/>
      <c r="UR22" s="95"/>
      <c r="US22" s="95"/>
      <c r="UT22" s="95"/>
      <c r="UU22" s="95"/>
      <c r="UV22" s="95"/>
      <c r="UW22" s="95"/>
      <c r="UX22" s="95"/>
      <c r="UY22" s="95"/>
      <c r="UZ22" s="95"/>
      <c r="VA22" s="95"/>
      <c r="VB22" s="95"/>
      <c r="VC22" s="95"/>
      <c r="VD22" s="95"/>
      <c r="VE22" s="95"/>
      <c r="VF22" s="95"/>
      <c r="VG22" s="95"/>
      <c r="VH22" s="95"/>
      <c r="VI22" s="95"/>
      <c r="VJ22" s="95"/>
      <c r="VK22" s="95"/>
      <c r="VL22" s="95"/>
      <c r="VM22" s="95"/>
      <c r="VN22" s="95"/>
      <c r="VO22" s="95"/>
      <c r="VP22" s="95"/>
      <c r="VQ22" s="95"/>
      <c r="VR22" s="95"/>
      <c r="VS22" s="95"/>
      <c r="VT22" s="95"/>
      <c r="VU22" s="95"/>
      <c r="VV22" s="95"/>
      <c r="VW22" s="95"/>
      <c r="VX22" s="95"/>
      <c r="VY22" s="95"/>
      <c r="VZ22" s="95"/>
      <c r="WA22" s="95"/>
      <c r="WB22" s="95"/>
      <c r="WC22" s="95"/>
      <c r="WD22" s="95"/>
      <c r="WE22" s="95"/>
      <c r="WF22" s="95"/>
      <c r="WG22" s="95"/>
      <c r="WH22" s="95"/>
      <c r="WI22" s="95"/>
      <c r="WJ22" s="95"/>
      <c r="WK22" s="95"/>
      <c r="WL22" s="95"/>
      <c r="WM22" s="95"/>
      <c r="WN22" s="95"/>
      <c r="WO22" s="95"/>
      <c r="WP22" s="95"/>
      <c r="WQ22" s="95"/>
      <c r="WR22" s="95"/>
      <c r="WS22" s="95"/>
      <c r="WT22" s="95"/>
      <c r="WU22" s="95"/>
      <c r="WV22" s="95"/>
      <c r="WW22" s="95"/>
      <c r="WX22" s="95"/>
      <c r="WY22" s="95"/>
      <c r="WZ22" s="95"/>
      <c r="XA22" s="95"/>
      <c r="XB22" s="95"/>
      <c r="XC22" s="95"/>
    </row>
    <row r="23" spans="1:627" s="96" customFormat="1" ht="15.95" customHeight="1" x14ac:dyDescent="0.25">
      <c r="A23" s="97">
        <v>71446</v>
      </c>
      <c r="B23" s="97"/>
      <c r="C23" s="98"/>
      <c r="D23" s="99" t="s">
        <v>127</v>
      </c>
      <c r="E23" s="99" t="s">
        <v>151</v>
      </c>
      <c r="F23" s="99" t="s">
        <v>129</v>
      </c>
      <c r="G23" s="99" t="s">
        <v>130</v>
      </c>
      <c r="H23" s="99" t="s">
        <v>129</v>
      </c>
      <c r="I23" s="99" t="s">
        <v>130</v>
      </c>
      <c r="J23" s="99" t="s">
        <v>158</v>
      </c>
      <c r="K23" s="99" t="s">
        <v>159</v>
      </c>
      <c r="L23" s="100">
        <v>0</v>
      </c>
      <c r="M23" s="100">
        <v>457197</v>
      </c>
      <c r="N23" s="100">
        <v>0</v>
      </c>
      <c r="O23" s="100">
        <v>457197</v>
      </c>
      <c r="P23" s="100">
        <v>261017.19</v>
      </c>
      <c r="Q23" s="100">
        <v>-196179.81</v>
      </c>
      <c r="R23" s="100">
        <v>0.56999999999999995</v>
      </c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5"/>
      <c r="ND23" s="95"/>
      <c r="NE23" s="95"/>
      <c r="NF23" s="95"/>
      <c r="NG23" s="95"/>
      <c r="NH23" s="95"/>
      <c r="NI23" s="95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5"/>
      <c r="NY23" s="95"/>
      <c r="NZ23" s="95"/>
      <c r="OA23" s="95"/>
      <c r="OB23" s="95"/>
      <c r="OC23" s="95"/>
      <c r="OD23" s="95"/>
      <c r="OE23" s="95"/>
      <c r="OF23" s="95"/>
      <c r="OG23" s="95"/>
      <c r="OH23" s="95"/>
      <c r="OI23" s="95"/>
      <c r="OJ23" s="95"/>
      <c r="OK23" s="95"/>
      <c r="OL23" s="95"/>
      <c r="OM23" s="95"/>
      <c r="ON23" s="95"/>
      <c r="OO23" s="95"/>
      <c r="OP23" s="95"/>
      <c r="OQ23" s="95"/>
      <c r="OR23" s="95"/>
      <c r="OS23" s="95"/>
      <c r="OT23" s="95"/>
      <c r="OU23" s="95"/>
      <c r="OV23" s="95"/>
      <c r="OW23" s="95"/>
      <c r="OX23" s="95"/>
      <c r="OY23" s="95"/>
      <c r="OZ23" s="95"/>
      <c r="PA23" s="95"/>
      <c r="PB23" s="95"/>
      <c r="PC23" s="95"/>
      <c r="PD23" s="95"/>
      <c r="PE23" s="95"/>
      <c r="PF23" s="95"/>
      <c r="PG23" s="95"/>
      <c r="PH23" s="95"/>
      <c r="PI23" s="95"/>
      <c r="PJ23" s="95"/>
      <c r="PK23" s="95"/>
      <c r="PL23" s="95"/>
      <c r="PM23" s="95"/>
      <c r="PN23" s="95"/>
      <c r="PO23" s="95"/>
      <c r="PP23" s="95"/>
      <c r="PQ23" s="95"/>
      <c r="PR23" s="95"/>
      <c r="PS23" s="95"/>
      <c r="PT23" s="95"/>
      <c r="PU23" s="95"/>
      <c r="PV23" s="95"/>
      <c r="PW23" s="95"/>
      <c r="PX23" s="95"/>
      <c r="PY23" s="95"/>
      <c r="PZ23" s="95"/>
      <c r="QA23" s="95"/>
      <c r="QB23" s="95"/>
      <c r="QC23" s="95"/>
      <c r="QD23" s="95"/>
      <c r="QE23" s="95"/>
      <c r="QF23" s="95"/>
      <c r="QG23" s="95"/>
      <c r="QH23" s="95"/>
      <c r="QI23" s="95"/>
      <c r="QJ23" s="95"/>
      <c r="QK23" s="95"/>
      <c r="QL23" s="95"/>
      <c r="QM23" s="95"/>
      <c r="QN23" s="95"/>
      <c r="QO23" s="95"/>
      <c r="QP23" s="95"/>
      <c r="QQ23" s="95"/>
      <c r="QR23" s="95"/>
      <c r="QS23" s="95"/>
      <c r="QT23" s="95"/>
      <c r="QU23" s="95"/>
      <c r="QV23" s="95"/>
      <c r="QW23" s="95"/>
      <c r="QX23" s="95"/>
      <c r="QY23" s="95"/>
      <c r="QZ23" s="95"/>
      <c r="RA23" s="95"/>
      <c r="RB23" s="95"/>
      <c r="RC23" s="95"/>
      <c r="RD23" s="95"/>
      <c r="RE23" s="95"/>
      <c r="RF23" s="95"/>
      <c r="RG23" s="95"/>
      <c r="RH23" s="95"/>
      <c r="RI23" s="95"/>
      <c r="RJ23" s="95"/>
      <c r="RK23" s="95"/>
      <c r="RL23" s="95"/>
      <c r="RM23" s="95"/>
      <c r="RN23" s="95"/>
      <c r="RO23" s="95"/>
      <c r="RP23" s="95"/>
      <c r="RQ23" s="95"/>
      <c r="RR23" s="95"/>
      <c r="RS23" s="95"/>
      <c r="RT23" s="95"/>
      <c r="RU23" s="95"/>
      <c r="RV23" s="95"/>
      <c r="RW23" s="95"/>
      <c r="RX23" s="95"/>
      <c r="RY23" s="95"/>
      <c r="RZ23" s="95"/>
      <c r="SA23" s="95"/>
      <c r="SB23" s="95"/>
      <c r="SC23" s="95"/>
      <c r="SD23" s="95"/>
      <c r="SE23" s="95"/>
      <c r="SF23" s="95"/>
      <c r="SG23" s="95"/>
      <c r="SH23" s="95"/>
      <c r="SI23" s="95"/>
      <c r="SJ23" s="95"/>
      <c r="SK23" s="95"/>
      <c r="SL23" s="95"/>
      <c r="SM23" s="95"/>
      <c r="SN23" s="95"/>
      <c r="SO23" s="95"/>
      <c r="SP23" s="95"/>
      <c r="SQ23" s="95"/>
      <c r="SR23" s="95"/>
      <c r="SS23" s="95"/>
      <c r="ST23" s="95"/>
      <c r="SU23" s="95"/>
      <c r="SV23" s="95"/>
      <c r="SW23" s="95"/>
      <c r="SX23" s="95"/>
      <c r="SY23" s="95"/>
      <c r="SZ23" s="95"/>
      <c r="TA23" s="95"/>
      <c r="TB23" s="95"/>
      <c r="TC23" s="95"/>
      <c r="TD23" s="95"/>
      <c r="TE23" s="95"/>
      <c r="TF23" s="95"/>
      <c r="TG23" s="95"/>
      <c r="TH23" s="95"/>
      <c r="TI23" s="95"/>
      <c r="TJ23" s="95"/>
      <c r="TK23" s="95"/>
      <c r="TL23" s="95"/>
      <c r="TM23" s="95"/>
      <c r="TN23" s="95"/>
      <c r="TO23" s="95"/>
      <c r="TP23" s="95"/>
      <c r="TQ23" s="95"/>
      <c r="TR23" s="95"/>
      <c r="TS23" s="95"/>
      <c r="TT23" s="95"/>
      <c r="TU23" s="95"/>
      <c r="TV23" s="95"/>
      <c r="TW23" s="95"/>
      <c r="TX23" s="95"/>
      <c r="TY23" s="95"/>
      <c r="TZ23" s="95"/>
      <c r="UA23" s="95"/>
      <c r="UB23" s="95"/>
      <c r="UC23" s="95"/>
      <c r="UD23" s="95"/>
      <c r="UE23" s="95"/>
      <c r="UF23" s="95"/>
      <c r="UG23" s="95"/>
      <c r="UH23" s="95"/>
      <c r="UI23" s="95"/>
      <c r="UJ23" s="95"/>
      <c r="UK23" s="95"/>
      <c r="UL23" s="95"/>
      <c r="UM23" s="95"/>
      <c r="UN23" s="95"/>
      <c r="UO23" s="95"/>
      <c r="UP23" s="95"/>
      <c r="UQ23" s="95"/>
      <c r="UR23" s="95"/>
      <c r="US23" s="95"/>
      <c r="UT23" s="95"/>
      <c r="UU23" s="95"/>
      <c r="UV23" s="95"/>
      <c r="UW23" s="95"/>
      <c r="UX23" s="95"/>
      <c r="UY23" s="95"/>
      <c r="UZ23" s="95"/>
      <c r="VA23" s="95"/>
      <c r="VB23" s="95"/>
      <c r="VC23" s="95"/>
      <c r="VD23" s="95"/>
      <c r="VE23" s="95"/>
      <c r="VF23" s="95"/>
      <c r="VG23" s="95"/>
      <c r="VH23" s="95"/>
      <c r="VI23" s="95"/>
      <c r="VJ23" s="95"/>
      <c r="VK23" s="95"/>
      <c r="VL23" s="95"/>
      <c r="VM23" s="95"/>
      <c r="VN23" s="95"/>
      <c r="VO23" s="95"/>
      <c r="VP23" s="95"/>
      <c r="VQ23" s="95"/>
      <c r="VR23" s="95"/>
      <c r="VS23" s="95"/>
      <c r="VT23" s="95"/>
      <c r="VU23" s="95"/>
      <c r="VV23" s="95"/>
      <c r="VW23" s="95"/>
      <c r="VX23" s="95"/>
      <c r="VY23" s="95"/>
      <c r="VZ23" s="95"/>
      <c r="WA23" s="95"/>
      <c r="WB23" s="95"/>
      <c r="WC23" s="95"/>
      <c r="WD23" s="95"/>
      <c r="WE23" s="95"/>
      <c r="WF23" s="95"/>
      <c r="WG23" s="95"/>
      <c r="WH23" s="95"/>
      <c r="WI23" s="95"/>
      <c r="WJ23" s="95"/>
      <c r="WK23" s="95"/>
      <c r="WL23" s="95"/>
      <c r="WM23" s="95"/>
      <c r="WN23" s="95"/>
      <c r="WO23" s="95"/>
      <c r="WP23" s="95"/>
      <c r="WQ23" s="95"/>
      <c r="WR23" s="95"/>
      <c r="WS23" s="95"/>
      <c r="WT23" s="95"/>
      <c r="WU23" s="95"/>
      <c r="WV23" s="95"/>
      <c r="WW23" s="95"/>
      <c r="WX23" s="95"/>
      <c r="WY23" s="95"/>
      <c r="WZ23" s="95"/>
      <c r="XA23" s="95"/>
      <c r="XB23" s="95"/>
      <c r="XC23" s="95"/>
    </row>
    <row r="24" spans="1:627" s="96" customFormat="1" ht="15.95" customHeight="1" x14ac:dyDescent="0.25">
      <c r="A24" s="97">
        <v>71446</v>
      </c>
      <c r="B24" s="97"/>
      <c r="C24" s="98"/>
      <c r="D24" s="99" t="s">
        <v>127</v>
      </c>
      <c r="E24" s="99" t="s">
        <v>151</v>
      </c>
      <c r="F24" s="99" t="s">
        <v>129</v>
      </c>
      <c r="G24" s="99" t="s">
        <v>130</v>
      </c>
      <c r="H24" s="99" t="s">
        <v>129</v>
      </c>
      <c r="I24" s="99" t="s">
        <v>130</v>
      </c>
      <c r="J24" s="99" t="s">
        <v>160</v>
      </c>
      <c r="K24" s="99" t="s">
        <v>161</v>
      </c>
      <c r="L24" s="100">
        <v>0</v>
      </c>
      <c r="M24" s="100">
        <v>114194</v>
      </c>
      <c r="N24" s="100">
        <v>0</v>
      </c>
      <c r="O24" s="100">
        <v>114194</v>
      </c>
      <c r="P24" s="100">
        <v>41108.300000000003</v>
      </c>
      <c r="Q24" s="100">
        <v>-73085.7</v>
      </c>
      <c r="R24" s="100">
        <v>0.36</v>
      </c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95"/>
      <c r="SE24" s="95"/>
      <c r="SF24" s="95"/>
      <c r="SG24" s="95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95"/>
      <c r="SS24" s="95"/>
      <c r="ST24" s="95"/>
      <c r="SU24" s="95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95"/>
      <c r="TG24" s="95"/>
      <c r="TH24" s="95"/>
      <c r="TI24" s="95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95"/>
      <c r="TU24" s="95"/>
      <c r="TV24" s="95"/>
      <c r="TW24" s="95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95"/>
      <c r="UI24" s="95"/>
      <c r="UJ24" s="95"/>
      <c r="UK24" s="95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95"/>
      <c r="UW24" s="95"/>
      <c r="UX24" s="95"/>
      <c r="UY24" s="95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95"/>
      <c r="VK24" s="95"/>
      <c r="VL24" s="95"/>
      <c r="VM24" s="95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95"/>
      <c r="VY24" s="95"/>
      <c r="VZ24" s="95"/>
      <c r="WA24" s="95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95"/>
      <c r="WM24" s="95"/>
      <c r="WN24" s="95"/>
      <c r="WO24" s="95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95"/>
      <c r="XA24" s="95"/>
      <c r="XB24" s="95"/>
      <c r="XC24" s="95"/>
    </row>
    <row r="25" spans="1:627" s="96" customFormat="1" ht="15.95" customHeight="1" x14ac:dyDescent="0.25">
      <c r="A25" s="97">
        <v>71446</v>
      </c>
      <c r="B25" s="97"/>
      <c r="C25" s="98"/>
      <c r="D25" s="99" t="s">
        <v>127</v>
      </c>
      <c r="E25" s="99" t="s">
        <v>151</v>
      </c>
      <c r="F25" s="99" t="s">
        <v>129</v>
      </c>
      <c r="G25" s="99" t="s">
        <v>130</v>
      </c>
      <c r="H25" s="99" t="s">
        <v>129</v>
      </c>
      <c r="I25" s="99" t="s">
        <v>130</v>
      </c>
      <c r="J25" s="99" t="s">
        <v>162</v>
      </c>
      <c r="K25" s="99" t="s">
        <v>163</v>
      </c>
      <c r="L25" s="100">
        <v>0</v>
      </c>
      <c r="M25" s="100">
        <v>90479</v>
      </c>
      <c r="N25" s="100">
        <v>0</v>
      </c>
      <c r="O25" s="100">
        <v>90479</v>
      </c>
      <c r="P25" s="100">
        <v>38404.230000000003</v>
      </c>
      <c r="Q25" s="100">
        <v>-52074.77</v>
      </c>
      <c r="R25" s="100">
        <v>0.42</v>
      </c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</row>
    <row r="26" spans="1:627" s="96" customFormat="1" ht="15.95" customHeight="1" x14ac:dyDescent="0.25">
      <c r="A26" s="97">
        <v>71446</v>
      </c>
      <c r="B26" s="97"/>
      <c r="C26" s="98"/>
      <c r="D26" s="99" t="s">
        <v>127</v>
      </c>
      <c r="E26" s="99" t="s">
        <v>151</v>
      </c>
      <c r="F26" s="99" t="s">
        <v>129</v>
      </c>
      <c r="G26" s="99" t="s">
        <v>130</v>
      </c>
      <c r="H26" s="99" t="s">
        <v>129</v>
      </c>
      <c r="I26" s="99" t="s">
        <v>130</v>
      </c>
      <c r="J26" s="99" t="s">
        <v>164</v>
      </c>
      <c r="K26" s="99" t="s">
        <v>165</v>
      </c>
      <c r="L26" s="100">
        <v>0</v>
      </c>
      <c r="M26" s="100">
        <v>4911</v>
      </c>
      <c r="N26" s="100">
        <v>0</v>
      </c>
      <c r="O26" s="100">
        <v>4911</v>
      </c>
      <c r="P26" s="100">
        <v>0</v>
      </c>
      <c r="Q26" s="100">
        <v>-4911</v>
      </c>
      <c r="R26" s="100">
        <v>0</v>
      </c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</row>
    <row r="27" spans="1:627" s="96" customFormat="1" ht="15.95" customHeight="1" x14ac:dyDescent="0.25">
      <c r="A27" s="97">
        <v>71446</v>
      </c>
      <c r="B27" s="97"/>
      <c r="C27" s="98"/>
      <c r="D27" s="99" t="s">
        <v>127</v>
      </c>
      <c r="E27" s="99" t="s">
        <v>151</v>
      </c>
      <c r="F27" s="99" t="s">
        <v>129</v>
      </c>
      <c r="G27" s="99" t="s">
        <v>130</v>
      </c>
      <c r="H27" s="99" t="s">
        <v>129</v>
      </c>
      <c r="I27" s="99" t="s">
        <v>130</v>
      </c>
      <c r="J27" s="99" t="s">
        <v>166</v>
      </c>
      <c r="K27" s="99" t="s">
        <v>47</v>
      </c>
      <c r="L27" s="100">
        <v>0</v>
      </c>
      <c r="M27" s="100">
        <v>3451</v>
      </c>
      <c r="N27" s="100">
        <v>0</v>
      </c>
      <c r="O27" s="100">
        <v>3451</v>
      </c>
      <c r="P27" s="100">
        <v>0</v>
      </c>
      <c r="Q27" s="100">
        <v>-3451</v>
      </c>
      <c r="R27" s="100">
        <v>0</v>
      </c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5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95"/>
      <c r="LC27" s="95"/>
      <c r="LD27" s="95"/>
      <c r="LE27" s="95"/>
      <c r="LF27" s="95"/>
      <c r="LG27" s="95"/>
      <c r="LH27" s="95"/>
      <c r="LI27" s="95"/>
      <c r="LJ27" s="95"/>
      <c r="LK27" s="95"/>
      <c r="LL27" s="95"/>
      <c r="LM27" s="95"/>
      <c r="LN27" s="95"/>
      <c r="LO27" s="95"/>
      <c r="LP27" s="95"/>
      <c r="LQ27" s="95"/>
      <c r="LR27" s="95"/>
      <c r="LS27" s="95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95"/>
      <c r="ML27" s="95"/>
      <c r="MM27" s="95"/>
      <c r="MN27" s="95"/>
      <c r="MO27" s="95"/>
      <c r="MP27" s="95"/>
      <c r="MQ27" s="95"/>
      <c r="MR27" s="95"/>
      <c r="MS27" s="95"/>
      <c r="MT27" s="95"/>
      <c r="MU27" s="95"/>
      <c r="MV27" s="95"/>
      <c r="MW27" s="95"/>
      <c r="MX27" s="95"/>
      <c r="MY27" s="95"/>
      <c r="MZ27" s="95"/>
      <c r="NA27" s="95"/>
      <c r="NB27" s="95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  <c r="QT27" s="95"/>
      <c r="QU27" s="95"/>
      <c r="QV27" s="95"/>
      <c r="QW27" s="95"/>
      <c r="QX27" s="95"/>
      <c r="QY27" s="95"/>
      <c r="QZ27" s="95"/>
      <c r="RA27" s="95"/>
      <c r="RB27" s="95"/>
      <c r="RC27" s="95"/>
      <c r="RD27" s="95"/>
      <c r="RE27" s="95"/>
      <c r="RF27" s="95"/>
      <c r="RG27" s="95"/>
      <c r="RH27" s="95"/>
      <c r="RI27" s="95"/>
      <c r="RJ27" s="95"/>
      <c r="RK27" s="95"/>
      <c r="RL27" s="95"/>
      <c r="RM27" s="95"/>
      <c r="RN27" s="95"/>
      <c r="RO27" s="95"/>
      <c r="RP27" s="95"/>
      <c r="RQ27" s="95"/>
      <c r="RR27" s="95"/>
      <c r="RS27" s="95"/>
      <c r="RT27" s="95"/>
      <c r="RU27" s="95"/>
      <c r="RV27" s="95"/>
      <c r="RW27" s="95"/>
      <c r="RX27" s="95"/>
      <c r="RY27" s="95"/>
      <c r="RZ27" s="95"/>
      <c r="SA27" s="95"/>
      <c r="SB27" s="95"/>
      <c r="SC27" s="95"/>
      <c r="SD27" s="95"/>
      <c r="SE27" s="95"/>
      <c r="SF27" s="95"/>
      <c r="SG27" s="95"/>
      <c r="SH27" s="95"/>
      <c r="SI27" s="95"/>
      <c r="SJ27" s="95"/>
      <c r="SK27" s="95"/>
      <c r="SL27" s="95"/>
      <c r="SM27" s="95"/>
      <c r="SN27" s="95"/>
      <c r="SO27" s="95"/>
      <c r="SP27" s="95"/>
      <c r="SQ27" s="95"/>
      <c r="SR27" s="95"/>
      <c r="SS27" s="95"/>
      <c r="ST27" s="95"/>
      <c r="SU27" s="95"/>
      <c r="SV27" s="95"/>
      <c r="SW27" s="95"/>
      <c r="SX27" s="95"/>
      <c r="SY27" s="95"/>
      <c r="SZ27" s="95"/>
      <c r="TA27" s="95"/>
      <c r="TB27" s="95"/>
      <c r="TC27" s="95"/>
      <c r="TD27" s="95"/>
      <c r="TE27" s="95"/>
      <c r="TF27" s="95"/>
      <c r="TG27" s="95"/>
      <c r="TH27" s="95"/>
      <c r="TI27" s="95"/>
      <c r="TJ27" s="95"/>
      <c r="TK27" s="95"/>
      <c r="TL27" s="95"/>
      <c r="TM27" s="95"/>
      <c r="TN27" s="95"/>
      <c r="TO27" s="95"/>
      <c r="TP27" s="95"/>
      <c r="TQ27" s="95"/>
      <c r="TR27" s="95"/>
      <c r="TS27" s="95"/>
      <c r="TT27" s="95"/>
      <c r="TU27" s="95"/>
      <c r="TV27" s="95"/>
      <c r="TW27" s="95"/>
      <c r="TX27" s="95"/>
      <c r="TY27" s="95"/>
      <c r="TZ27" s="95"/>
      <c r="UA27" s="95"/>
      <c r="UB27" s="95"/>
      <c r="UC27" s="95"/>
      <c r="UD27" s="95"/>
      <c r="UE27" s="95"/>
      <c r="UF27" s="95"/>
      <c r="UG27" s="95"/>
      <c r="UH27" s="95"/>
      <c r="UI27" s="95"/>
      <c r="UJ27" s="95"/>
      <c r="UK27" s="95"/>
      <c r="UL27" s="95"/>
      <c r="UM27" s="95"/>
      <c r="UN27" s="95"/>
      <c r="UO27" s="95"/>
      <c r="UP27" s="95"/>
      <c r="UQ27" s="95"/>
      <c r="UR27" s="95"/>
      <c r="US27" s="95"/>
      <c r="UT27" s="95"/>
      <c r="UU27" s="95"/>
      <c r="UV27" s="95"/>
      <c r="UW27" s="95"/>
      <c r="UX27" s="95"/>
      <c r="UY27" s="95"/>
      <c r="UZ27" s="95"/>
      <c r="VA27" s="95"/>
      <c r="VB27" s="95"/>
      <c r="VC27" s="95"/>
      <c r="VD27" s="95"/>
      <c r="VE27" s="95"/>
      <c r="VF27" s="95"/>
      <c r="VG27" s="95"/>
      <c r="VH27" s="95"/>
      <c r="VI27" s="95"/>
      <c r="VJ27" s="95"/>
      <c r="VK27" s="95"/>
      <c r="VL27" s="95"/>
      <c r="VM27" s="95"/>
      <c r="VN27" s="95"/>
      <c r="VO27" s="95"/>
      <c r="VP27" s="95"/>
      <c r="VQ27" s="95"/>
      <c r="VR27" s="95"/>
      <c r="VS27" s="95"/>
      <c r="VT27" s="95"/>
      <c r="VU27" s="95"/>
      <c r="VV27" s="95"/>
      <c r="VW27" s="95"/>
      <c r="VX27" s="95"/>
      <c r="VY27" s="95"/>
      <c r="VZ27" s="95"/>
      <c r="WA27" s="95"/>
      <c r="WB27" s="95"/>
      <c r="WC27" s="95"/>
      <c r="WD27" s="95"/>
      <c r="WE27" s="95"/>
      <c r="WF27" s="95"/>
      <c r="WG27" s="95"/>
      <c r="WH27" s="95"/>
      <c r="WI27" s="95"/>
      <c r="WJ27" s="95"/>
      <c r="WK27" s="95"/>
      <c r="WL27" s="95"/>
      <c r="WM27" s="95"/>
      <c r="WN27" s="95"/>
      <c r="WO27" s="95"/>
      <c r="WP27" s="95"/>
      <c r="WQ27" s="95"/>
      <c r="WR27" s="95"/>
      <c r="WS27" s="95"/>
      <c r="WT27" s="95"/>
      <c r="WU27" s="95"/>
      <c r="WV27" s="95"/>
      <c r="WW27" s="95"/>
      <c r="WX27" s="95"/>
      <c r="WY27" s="95"/>
      <c r="WZ27" s="95"/>
      <c r="XA27" s="95"/>
      <c r="XB27" s="95"/>
      <c r="XC27" s="95"/>
    </row>
    <row r="28" spans="1:627" s="96" customFormat="1" ht="15.95" customHeight="1" x14ac:dyDescent="0.25">
      <c r="A28" s="105">
        <v>71448</v>
      </c>
      <c r="B28" s="105" t="s">
        <v>167</v>
      </c>
      <c r="C28" s="106" t="s">
        <v>168</v>
      </c>
      <c r="D28" s="107" t="s">
        <v>127</v>
      </c>
      <c r="E28" s="107" t="s">
        <v>151</v>
      </c>
      <c r="F28" s="107" t="s">
        <v>152</v>
      </c>
      <c r="G28" s="107" t="s">
        <v>153</v>
      </c>
      <c r="H28" s="107" t="s">
        <v>154</v>
      </c>
      <c r="I28" s="107" t="s">
        <v>169</v>
      </c>
      <c r="J28" s="107" t="s">
        <v>130</v>
      </c>
      <c r="K28" s="107" t="s">
        <v>170</v>
      </c>
      <c r="L28" s="108">
        <v>618233</v>
      </c>
      <c r="M28" s="108">
        <v>618233</v>
      </c>
      <c r="N28" s="108">
        <v>0</v>
      </c>
      <c r="O28" s="108">
        <v>618233</v>
      </c>
      <c r="P28" s="108">
        <v>319241</v>
      </c>
      <c r="Q28" s="108">
        <v>-298992</v>
      </c>
      <c r="R28" s="108">
        <v>0.52</v>
      </c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</row>
    <row r="29" spans="1:627" ht="15.95" customHeight="1" x14ac:dyDescent="0.25">
      <c r="A29" s="89">
        <v>71450</v>
      </c>
      <c r="B29" s="89" t="s">
        <v>167</v>
      </c>
      <c r="C29" s="109" t="s">
        <v>168</v>
      </c>
      <c r="D29" s="89" t="s">
        <v>127</v>
      </c>
      <c r="E29" s="89" t="s">
        <v>151</v>
      </c>
      <c r="F29" s="89" t="s">
        <v>152</v>
      </c>
      <c r="G29" s="89" t="s">
        <v>153</v>
      </c>
      <c r="H29" s="89" t="s">
        <v>154</v>
      </c>
      <c r="I29" s="89" t="s">
        <v>169</v>
      </c>
      <c r="J29" s="89" t="s">
        <v>142</v>
      </c>
      <c r="K29" s="89" t="s">
        <v>3</v>
      </c>
      <c r="L29" s="90">
        <v>608204</v>
      </c>
      <c r="M29" s="90">
        <v>608204</v>
      </c>
      <c r="N29" s="90">
        <v>0</v>
      </c>
      <c r="O29" s="90">
        <v>608204</v>
      </c>
      <c r="P29" s="90">
        <v>319064.75</v>
      </c>
      <c r="Q29" s="90">
        <v>-289139.25</v>
      </c>
      <c r="R29" s="90">
        <v>0.52</v>
      </c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  <c r="IW29" s="90"/>
      <c r="IX29" s="90"/>
      <c r="IY29" s="90"/>
      <c r="IZ29" s="90"/>
      <c r="JA29" s="90"/>
      <c r="JB29" s="90"/>
      <c r="JC29" s="90"/>
      <c r="JD29" s="90"/>
      <c r="JE29" s="90"/>
      <c r="JF29" s="90"/>
      <c r="JG29" s="90"/>
      <c r="JH29" s="90"/>
      <c r="JI29" s="90"/>
      <c r="JJ29" s="90"/>
      <c r="JK29" s="90"/>
      <c r="JL29" s="90"/>
      <c r="JM29" s="90"/>
      <c r="JN29" s="90"/>
      <c r="JO29" s="90"/>
      <c r="JP29" s="90"/>
      <c r="JQ29" s="90"/>
      <c r="JR29" s="90"/>
      <c r="JS29" s="90"/>
      <c r="JT29" s="90"/>
      <c r="JU29" s="90"/>
      <c r="JV29" s="90"/>
      <c r="JW29" s="90"/>
      <c r="JX29" s="90"/>
      <c r="JY29" s="90"/>
      <c r="JZ29" s="90"/>
      <c r="KA29" s="90"/>
      <c r="KB29" s="90"/>
      <c r="KC29" s="90"/>
      <c r="KD29" s="90"/>
      <c r="KE29" s="90"/>
      <c r="KF29" s="90"/>
      <c r="KG29" s="90"/>
      <c r="KH29" s="90"/>
      <c r="KI29" s="90"/>
      <c r="KJ29" s="90"/>
      <c r="KK29" s="90"/>
      <c r="KL29" s="90"/>
      <c r="KM29" s="90"/>
      <c r="KN29" s="90"/>
      <c r="KO29" s="90"/>
      <c r="KP29" s="90"/>
      <c r="KQ29" s="90"/>
      <c r="KR29" s="90"/>
      <c r="KS29" s="90"/>
      <c r="KT29" s="90"/>
      <c r="KU29" s="90"/>
      <c r="KV29" s="90"/>
      <c r="KW29" s="90"/>
      <c r="KX29" s="90"/>
      <c r="KY29" s="90"/>
      <c r="KZ29" s="90"/>
      <c r="LA29" s="90"/>
      <c r="LB29" s="90"/>
      <c r="LC29" s="90"/>
      <c r="LD29" s="90"/>
      <c r="LE29" s="90"/>
      <c r="LF29" s="90"/>
      <c r="LG29" s="90"/>
      <c r="LH29" s="90"/>
      <c r="LI29" s="90"/>
      <c r="LJ29" s="90"/>
      <c r="LK29" s="90"/>
      <c r="LL29" s="90"/>
      <c r="LM29" s="90"/>
      <c r="LN29" s="90"/>
      <c r="LO29" s="90"/>
      <c r="LP29" s="90"/>
      <c r="LQ29" s="90"/>
      <c r="LR29" s="90"/>
      <c r="LS29" s="90"/>
      <c r="LT29" s="90"/>
      <c r="LU29" s="90"/>
      <c r="LV29" s="90"/>
      <c r="LW29" s="90"/>
      <c r="LX29" s="90"/>
      <c r="LY29" s="90"/>
      <c r="LZ29" s="90"/>
      <c r="MA29" s="90"/>
      <c r="MB29" s="90"/>
      <c r="MC29" s="90"/>
      <c r="MD29" s="90"/>
      <c r="ME29" s="90"/>
      <c r="MF29" s="90"/>
      <c r="MG29" s="90"/>
      <c r="MH29" s="90"/>
      <c r="MI29" s="90"/>
      <c r="MJ29" s="90"/>
      <c r="MK29" s="90"/>
      <c r="ML29" s="90"/>
      <c r="MM29" s="90"/>
      <c r="MN29" s="90"/>
      <c r="MO29" s="90"/>
      <c r="MP29" s="90"/>
      <c r="MQ29" s="90"/>
      <c r="MR29" s="90"/>
      <c r="MS29" s="90"/>
      <c r="MT29" s="90"/>
      <c r="MU29" s="90"/>
      <c r="MV29" s="90"/>
      <c r="MW29" s="90"/>
      <c r="MX29" s="90"/>
      <c r="MY29" s="90"/>
      <c r="MZ29" s="90"/>
      <c r="NA29" s="90"/>
      <c r="NB29" s="90"/>
      <c r="NC29" s="90"/>
      <c r="ND29" s="90"/>
      <c r="NE29" s="90"/>
      <c r="NF29" s="90"/>
      <c r="NG29" s="90"/>
      <c r="NH29" s="90"/>
      <c r="NI29" s="90"/>
      <c r="NJ29" s="90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90"/>
      <c r="NY29" s="90"/>
      <c r="NZ29" s="90"/>
      <c r="OA29" s="90"/>
      <c r="OB29" s="90"/>
      <c r="OC29" s="90"/>
      <c r="OD29" s="90"/>
      <c r="OE29" s="90"/>
      <c r="OF29" s="90"/>
      <c r="OG29" s="90"/>
      <c r="OH29" s="90"/>
      <c r="OI29" s="90"/>
      <c r="OJ29" s="90"/>
      <c r="OK29" s="90"/>
      <c r="OL29" s="90"/>
      <c r="OM29" s="90"/>
      <c r="ON29" s="90"/>
      <c r="OO29" s="90"/>
      <c r="OP29" s="90"/>
      <c r="OQ29" s="90"/>
      <c r="OR29" s="90"/>
      <c r="OS29" s="90"/>
      <c r="OT29" s="90"/>
      <c r="OU29" s="90"/>
      <c r="OV29" s="90"/>
      <c r="OW29" s="90"/>
      <c r="OX29" s="90"/>
      <c r="OY29" s="90"/>
      <c r="OZ29" s="90"/>
      <c r="PA29" s="90"/>
      <c r="PB29" s="90"/>
      <c r="PC29" s="90"/>
      <c r="PD29" s="90"/>
      <c r="PE29" s="90"/>
      <c r="PF29" s="90"/>
      <c r="PG29" s="90"/>
      <c r="PH29" s="90"/>
      <c r="PI29" s="90"/>
      <c r="PJ29" s="90"/>
      <c r="PK29" s="90"/>
      <c r="PL29" s="90"/>
      <c r="PM29" s="90"/>
      <c r="PN29" s="90"/>
      <c r="PO29" s="90"/>
      <c r="PP29" s="90"/>
      <c r="PQ29" s="90"/>
      <c r="PR29" s="90"/>
      <c r="PS29" s="90"/>
      <c r="PT29" s="90"/>
      <c r="PU29" s="90"/>
      <c r="PV29" s="90"/>
      <c r="PW29" s="90"/>
      <c r="PX29" s="90"/>
      <c r="PY29" s="90"/>
      <c r="PZ29" s="90"/>
      <c r="QA29" s="90"/>
      <c r="QB29" s="90"/>
      <c r="QC29" s="90"/>
      <c r="QD29" s="90"/>
      <c r="QE29" s="90"/>
      <c r="QF29" s="90"/>
      <c r="QG29" s="90"/>
      <c r="QH29" s="90"/>
      <c r="QI29" s="90"/>
      <c r="QJ29" s="90"/>
      <c r="QK29" s="90"/>
      <c r="QL29" s="90"/>
      <c r="QM29" s="90"/>
      <c r="QN29" s="90"/>
      <c r="QO29" s="90"/>
      <c r="QP29" s="90"/>
      <c r="QQ29" s="90"/>
      <c r="QR29" s="90"/>
      <c r="QS29" s="90"/>
      <c r="QT29" s="90"/>
      <c r="QU29" s="90"/>
      <c r="QV29" s="90"/>
      <c r="QW29" s="90"/>
      <c r="QX29" s="90"/>
      <c r="QY29" s="90"/>
      <c r="QZ29" s="90"/>
      <c r="RA29" s="90"/>
      <c r="RB29" s="90"/>
      <c r="RC29" s="90"/>
      <c r="RD29" s="90"/>
      <c r="RE29" s="90"/>
      <c r="RF29" s="90"/>
      <c r="RG29" s="90"/>
      <c r="RH29" s="90"/>
      <c r="RI29" s="90"/>
      <c r="RJ29" s="90"/>
      <c r="RK29" s="90"/>
      <c r="RL29" s="90"/>
      <c r="RM29" s="90"/>
      <c r="RN29" s="90"/>
      <c r="RO29" s="90"/>
      <c r="RP29" s="90"/>
      <c r="RQ29" s="90"/>
      <c r="RR29" s="90"/>
      <c r="RS29" s="90"/>
      <c r="RT29" s="90"/>
      <c r="RU29" s="90"/>
      <c r="RV29" s="90"/>
      <c r="RW29" s="90"/>
      <c r="RX29" s="90"/>
      <c r="RY29" s="90"/>
      <c r="RZ29" s="90"/>
      <c r="SA29" s="90"/>
      <c r="SB29" s="90"/>
      <c r="SC29" s="90"/>
      <c r="SD29" s="90"/>
      <c r="SE29" s="90"/>
      <c r="SF29" s="90"/>
      <c r="SG29" s="90"/>
      <c r="SH29" s="90"/>
      <c r="SI29" s="90"/>
      <c r="SJ29" s="90"/>
      <c r="SK29" s="90"/>
      <c r="SL29" s="90"/>
      <c r="SM29" s="90"/>
      <c r="SN29" s="90"/>
      <c r="SO29" s="90"/>
      <c r="SP29" s="90"/>
      <c r="SQ29" s="90"/>
      <c r="SR29" s="90"/>
      <c r="SS29" s="90"/>
      <c r="ST29" s="90"/>
      <c r="SU29" s="90"/>
      <c r="SV29" s="90"/>
      <c r="SW29" s="90"/>
      <c r="SX29" s="90"/>
      <c r="SY29" s="90"/>
      <c r="SZ29" s="90"/>
      <c r="TA29" s="90"/>
      <c r="TB29" s="90"/>
      <c r="TC29" s="90"/>
      <c r="TD29" s="90"/>
      <c r="TE29" s="90"/>
      <c r="TF29" s="90"/>
      <c r="TG29" s="90"/>
      <c r="TH29" s="90"/>
      <c r="TI29" s="90"/>
      <c r="TJ29" s="90"/>
      <c r="TK29" s="90"/>
      <c r="TL29" s="90"/>
      <c r="TM29" s="90"/>
      <c r="TN29" s="90"/>
      <c r="TO29" s="90"/>
      <c r="TP29" s="90"/>
      <c r="TQ29" s="90"/>
      <c r="TR29" s="90"/>
      <c r="TS29" s="90"/>
      <c r="TT29" s="90"/>
      <c r="TU29" s="90"/>
      <c r="TV29" s="90"/>
      <c r="TW29" s="90"/>
      <c r="TX29" s="90"/>
      <c r="TY29" s="90"/>
      <c r="TZ29" s="90"/>
      <c r="UA29" s="90"/>
      <c r="UB29" s="90"/>
      <c r="UC29" s="90"/>
      <c r="UD29" s="90"/>
      <c r="UE29" s="90"/>
      <c r="UF29" s="90"/>
      <c r="UG29" s="90"/>
      <c r="UH29" s="90"/>
      <c r="UI29" s="90"/>
      <c r="UJ29" s="90"/>
      <c r="UK29" s="90"/>
      <c r="UL29" s="90"/>
      <c r="UM29" s="90"/>
      <c r="UN29" s="90"/>
      <c r="UO29" s="90"/>
      <c r="UP29" s="90"/>
      <c r="UQ29" s="90"/>
      <c r="UR29" s="90"/>
      <c r="US29" s="90"/>
      <c r="UT29" s="90"/>
      <c r="UU29" s="90"/>
      <c r="UV29" s="90"/>
      <c r="UW29" s="90"/>
      <c r="UX29" s="90"/>
      <c r="UY29" s="90"/>
      <c r="UZ29" s="90"/>
      <c r="VA29" s="90"/>
      <c r="VB29" s="90"/>
      <c r="VC29" s="90"/>
      <c r="VD29" s="90"/>
      <c r="VE29" s="90"/>
      <c r="VF29" s="90"/>
      <c r="VG29" s="90"/>
      <c r="VH29" s="90"/>
      <c r="VI29" s="90"/>
      <c r="VJ29" s="90"/>
      <c r="VK29" s="90"/>
      <c r="VL29" s="90"/>
      <c r="VM29" s="90"/>
      <c r="VN29" s="90"/>
      <c r="VO29" s="90"/>
      <c r="VP29" s="90"/>
      <c r="VQ29" s="90"/>
      <c r="VR29" s="90"/>
      <c r="VS29" s="90"/>
      <c r="VT29" s="90"/>
      <c r="VU29" s="90"/>
      <c r="VV29" s="90"/>
      <c r="VW29" s="90"/>
      <c r="VX29" s="90"/>
      <c r="VY29" s="90"/>
      <c r="VZ29" s="90"/>
      <c r="WA29" s="90"/>
      <c r="WB29" s="90"/>
      <c r="WC29" s="90"/>
      <c r="WD29" s="90"/>
      <c r="WE29" s="90"/>
      <c r="WF29" s="90"/>
      <c r="WG29" s="90"/>
      <c r="WH29" s="90"/>
      <c r="WI29" s="90"/>
      <c r="WJ29" s="90"/>
      <c r="WK29" s="90"/>
      <c r="WL29" s="90"/>
      <c r="WM29" s="90"/>
      <c r="WN29" s="90"/>
      <c r="WO29" s="90"/>
      <c r="WP29" s="90"/>
      <c r="WQ29" s="90"/>
      <c r="WR29" s="90"/>
      <c r="WS29" s="90"/>
      <c r="WT29" s="90"/>
      <c r="WU29" s="90"/>
      <c r="WV29" s="90"/>
      <c r="WW29" s="90"/>
      <c r="WX29" s="90"/>
      <c r="WY29" s="90"/>
      <c r="WZ29" s="90"/>
      <c r="XA29" s="90"/>
      <c r="XB29" s="90"/>
      <c r="XC29" s="90"/>
    </row>
    <row r="30" spans="1:627" ht="15.95" customHeight="1" x14ac:dyDescent="0.25">
      <c r="A30" s="89">
        <v>71452</v>
      </c>
      <c r="B30" s="89" t="s">
        <v>167</v>
      </c>
      <c r="C30" s="109" t="s">
        <v>171</v>
      </c>
      <c r="D30" s="89" t="s">
        <v>127</v>
      </c>
      <c r="E30" s="89" t="s">
        <v>151</v>
      </c>
      <c r="F30" s="89" t="s">
        <v>152</v>
      </c>
      <c r="G30" s="89" t="s">
        <v>153</v>
      </c>
      <c r="H30" s="89" t="s">
        <v>154</v>
      </c>
      <c r="I30" s="89" t="s">
        <v>169</v>
      </c>
      <c r="J30" s="89" t="s">
        <v>172</v>
      </c>
      <c r="K30" s="89" t="s">
        <v>4</v>
      </c>
      <c r="L30" s="90">
        <v>477737</v>
      </c>
      <c r="M30" s="90">
        <v>477737</v>
      </c>
      <c r="N30" s="90">
        <v>0</v>
      </c>
      <c r="O30" s="90">
        <v>477737</v>
      </c>
      <c r="P30" s="90">
        <v>269801.03000000003</v>
      </c>
      <c r="Q30" s="90">
        <v>-207935.96999999997</v>
      </c>
      <c r="R30" s="90">
        <v>0.56000000000000005</v>
      </c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  <c r="IW30" s="90"/>
      <c r="IX30" s="90"/>
      <c r="IY30" s="90"/>
      <c r="IZ30" s="90"/>
      <c r="JA30" s="90"/>
      <c r="JB30" s="90"/>
      <c r="JC30" s="90"/>
      <c r="JD30" s="90"/>
      <c r="JE30" s="90"/>
      <c r="JF30" s="90"/>
      <c r="JG30" s="90"/>
      <c r="JH30" s="90"/>
      <c r="JI30" s="90"/>
      <c r="JJ30" s="90"/>
      <c r="JK30" s="90"/>
      <c r="JL30" s="90"/>
      <c r="JM30" s="90"/>
      <c r="JN30" s="90"/>
      <c r="JO30" s="90"/>
      <c r="JP30" s="90"/>
      <c r="JQ30" s="90"/>
      <c r="JR30" s="90"/>
      <c r="JS30" s="90"/>
      <c r="JT30" s="90"/>
      <c r="JU30" s="90"/>
      <c r="JV30" s="90"/>
      <c r="JW30" s="90"/>
      <c r="JX30" s="90"/>
      <c r="JY30" s="90"/>
      <c r="JZ30" s="90"/>
      <c r="KA30" s="90"/>
      <c r="KB30" s="90"/>
      <c r="KC30" s="90"/>
      <c r="KD30" s="90"/>
      <c r="KE30" s="90"/>
      <c r="KF30" s="90"/>
      <c r="KG30" s="90"/>
      <c r="KH30" s="90"/>
      <c r="KI30" s="90"/>
      <c r="KJ30" s="90"/>
      <c r="KK30" s="90"/>
      <c r="KL30" s="90"/>
      <c r="KM30" s="90"/>
      <c r="KN30" s="90"/>
      <c r="KO30" s="90"/>
      <c r="KP30" s="90"/>
      <c r="KQ30" s="90"/>
      <c r="KR30" s="90"/>
      <c r="KS30" s="90"/>
      <c r="KT30" s="90"/>
      <c r="KU30" s="90"/>
      <c r="KV30" s="90"/>
      <c r="KW30" s="90"/>
      <c r="KX30" s="90"/>
      <c r="KY30" s="90"/>
      <c r="KZ30" s="90"/>
      <c r="LA30" s="90"/>
      <c r="LB30" s="90"/>
      <c r="LC30" s="90"/>
      <c r="LD30" s="90"/>
      <c r="LE30" s="90"/>
      <c r="LF30" s="90"/>
      <c r="LG30" s="90"/>
      <c r="LH30" s="90"/>
      <c r="LI30" s="90"/>
      <c r="LJ30" s="90"/>
      <c r="LK30" s="90"/>
      <c r="LL30" s="90"/>
      <c r="LM30" s="90"/>
      <c r="LN30" s="90"/>
      <c r="LO30" s="90"/>
      <c r="LP30" s="90"/>
      <c r="LQ30" s="90"/>
      <c r="LR30" s="90"/>
      <c r="LS30" s="90"/>
      <c r="LT30" s="90"/>
      <c r="LU30" s="90"/>
      <c r="LV30" s="90"/>
      <c r="LW30" s="90"/>
      <c r="LX30" s="90"/>
      <c r="LY30" s="90"/>
      <c r="LZ30" s="90"/>
      <c r="MA30" s="90"/>
      <c r="MB30" s="90"/>
      <c r="MC30" s="90"/>
      <c r="MD30" s="90"/>
      <c r="ME30" s="90"/>
      <c r="MF30" s="90"/>
      <c r="MG30" s="90"/>
      <c r="MH30" s="90"/>
      <c r="MI30" s="90"/>
      <c r="MJ30" s="90"/>
      <c r="MK30" s="90"/>
      <c r="ML30" s="90"/>
      <c r="MM30" s="90"/>
      <c r="MN30" s="90"/>
      <c r="MO30" s="90"/>
      <c r="MP30" s="90"/>
      <c r="MQ30" s="90"/>
      <c r="MR30" s="90"/>
      <c r="MS30" s="90"/>
      <c r="MT30" s="90"/>
      <c r="MU30" s="90"/>
      <c r="MV30" s="90"/>
      <c r="MW30" s="90"/>
      <c r="MX30" s="90"/>
      <c r="MY30" s="90"/>
      <c r="MZ30" s="90"/>
      <c r="NA30" s="90"/>
      <c r="NB30" s="90"/>
      <c r="NC30" s="90"/>
      <c r="ND30" s="90"/>
      <c r="NE30" s="90"/>
      <c r="NF30" s="90"/>
      <c r="NG30" s="90"/>
      <c r="NH30" s="90"/>
      <c r="NI30" s="90"/>
      <c r="NJ30" s="90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90"/>
      <c r="NY30" s="90"/>
      <c r="NZ30" s="90"/>
      <c r="OA30" s="90"/>
      <c r="OB30" s="90"/>
      <c r="OC30" s="90"/>
      <c r="OD30" s="90"/>
      <c r="OE30" s="90"/>
      <c r="OF30" s="90"/>
      <c r="OG30" s="90"/>
      <c r="OH30" s="90"/>
      <c r="OI30" s="90"/>
      <c r="OJ30" s="90"/>
      <c r="OK30" s="90"/>
      <c r="OL30" s="90"/>
      <c r="OM30" s="90"/>
      <c r="ON30" s="90"/>
      <c r="OO30" s="90"/>
      <c r="OP30" s="90"/>
      <c r="OQ30" s="90"/>
      <c r="OR30" s="90"/>
      <c r="OS30" s="90"/>
      <c r="OT30" s="90"/>
      <c r="OU30" s="90"/>
      <c r="OV30" s="90"/>
      <c r="OW30" s="90"/>
      <c r="OX30" s="90"/>
      <c r="OY30" s="90"/>
      <c r="OZ30" s="90"/>
      <c r="PA30" s="90"/>
      <c r="PB30" s="90"/>
      <c r="PC30" s="90"/>
      <c r="PD30" s="90"/>
      <c r="PE30" s="90"/>
      <c r="PF30" s="90"/>
      <c r="PG30" s="90"/>
      <c r="PH30" s="90"/>
      <c r="PI30" s="90"/>
      <c r="PJ30" s="90"/>
      <c r="PK30" s="90"/>
      <c r="PL30" s="90"/>
      <c r="PM30" s="90"/>
      <c r="PN30" s="90"/>
      <c r="PO30" s="90"/>
      <c r="PP30" s="90"/>
      <c r="PQ30" s="90"/>
      <c r="PR30" s="90"/>
      <c r="PS30" s="90"/>
      <c r="PT30" s="90"/>
      <c r="PU30" s="90"/>
      <c r="PV30" s="90"/>
      <c r="PW30" s="90"/>
      <c r="PX30" s="90"/>
      <c r="PY30" s="90"/>
      <c r="PZ30" s="90"/>
      <c r="QA30" s="90"/>
      <c r="QB30" s="90"/>
      <c r="QC30" s="90"/>
      <c r="QD30" s="90"/>
      <c r="QE30" s="90"/>
      <c r="QF30" s="90"/>
      <c r="QG30" s="90"/>
      <c r="QH30" s="90"/>
      <c r="QI30" s="90"/>
      <c r="QJ30" s="90"/>
      <c r="QK30" s="90"/>
      <c r="QL30" s="90"/>
      <c r="QM30" s="90"/>
      <c r="QN30" s="90"/>
      <c r="QO30" s="90"/>
      <c r="QP30" s="90"/>
      <c r="QQ30" s="90"/>
      <c r="QR30" s="90"/>
      <c r="QS30" s="90"/>
      <c r="QT30" s="90"/>
      <c r="QU30" s="90"/>
      <c r="QV30" s="90"/>
      <c r="QW30" s="90"/>
      <c r="QX30" s="90"/>
      <c r="QY30" s="90"/>
      <c r="QZ30" s="90"/>
      <c r="RA30" s="90"/>
      <c r="RB30" s="90"/>
      <c r="RC30" s="90"/>
      <c r="RD30" s="90"/>
      <c r="RE30" s="90"/>
      <c r="RF30" s="90"/>
      <c r="RG30" s="90"/>
      <c r="RH30" s="90"/>
      <c r="RI30" s="90"/>
      <c r="RJ30" s="90"/>
      <c r="RK30" s="90"/>
      <c r="RL30" s="90"/>
      <c r="RM30" s="90"/>
      <c r="RN30" s="90"/>
      <c r="RO30" s="90"/>
      <c r="RP30" s="90"/>
      <c r="RQ30" s="90"/>
      <c r="RR30" s="90"/>
      <c r="RS30" s="90"/>
      <c r="RT30" s="90"/>
      <c r="RU30" s="90"/>
      <c r="RV30" s="90"/>
      <c r="RW30" s="90"/>
      <c r="RX30" s="90"/>
      <c r="RY30" s="90"/>
      <c r="RZ30" s="90"/>
      <c r="SA30" s="90"/>
      <c r="SB30" s="90"/>
      <c r="SC30" s="90"/>
      <c r="SD30" s="90"/>
      <c r="SE30" s="90"/>
      <c r="SF30" s="90"/>
      <c r="SG30" s="90"/>
      <c r="SH30" s="90"/>
      <c r="SI30" s="90"/>
      <c r="SJ30" s="90"/>
      <c r="SK30" s="90"/>
      <c r="SL30" s="90"/>
      <c r="SM30" s="90"/>
      <c r="SN30" s="90"/>
      <c r="SO30" s="90"/>
      <c r="SP30" s="90"/>
      <c r="SQ30" s="90"/>
      <c r="SR30" s="90"/>
      <c r="SS30" s="90"/>
      <c r="ST30" s="90"/>
      <c r="SU30" s="90"/>
      <c r="SV30" s="90"/>
      <c r="SW30" s="90"/>
      <c r="SX30" s="90"/>
      <c r="SY30" s="90"/>
      <c r="SZ30" s="90"/>
      <c r="TA30" s="90"/>
      <c r="TB30" s="90"/>
      <c r="TC30" s="90"/>
      <c r="TD30" s="90"/>
      <c r="TE30" s="90"/>
      <c r="TF30" s="90"/>
      <c r="TG30" s="90"/>
      <c r="TH30" s="90"/>
      <c r="TI30" s="90"/>
      <c r="TJ30" s="90"/>
      <c r="TK30" s="90"/>
      <c r="TL30" s="90"/>
      <c r="TM30" s="90"/>
      <c r="TN30" s="90"/>
      <c r="TO30" s="90"/>
      <c r="TP30" s="90"/>
      <c r="TQ30" s="90"/>
      <c r="TR30" s="90"/>
      <c r="TS30" s="90"/>
      <c r="TT30" s="90"/>
      <c r="TU30" s="90"/>
      <c r="TV30" s="90"/>
      <c r="TW30" s="90"/>
      <c r="TX30" s="90"/>
      <c r="TY30" s="90"/>
      <c r="TZ30" s="90"/>
      <c r="UA30" s="90"/>
      <c r="UB30" s="90"/>
      <c r="UC30" s="90"/>
      <c r="UD30" s="90"/>
      <c r="UE30" s="90"/>
      <c r="UF30" s="90"/>
      <c r="UG30" s="90"/>
      <c r="UH30" s="90"/>
      <c r="UI30" s="90"/>
      <c r="UJ30" s="90"/>
      <c r="UK30" s="90"/>
      <c r="UL30" s="90"/>
      <c r="UM30" s="90"/>
      <c r="UN30" s="90"/>
      <c r="UO30" s="90"/>
      <c r="UP30" s="90"/>
      <c r="UQ30" s="90"/>
      <c r="UR30" s="90"/>
      <c r="US30" s="90"/>
      <c r="UT30" s="90"/>
      <c r="UU30" s="90"/>
      <c r="UV30" s="90"/>
      <c r="UW30" s="90"/>
      <c r="UX30" s="90"/>
      <c r="UY30" s="90"/>
      <c r="UZ30" s="90"/>
      <c r="VA30" s="90"/>
      <c r="VB30" s="90"/>
      <c r="VC30" s="90"/>
      <c r="VD30" s="90"/>
      <c r="VE30" s="90"/>
      <c r="VF30" s="90"/>
      <c r="VG30" s="90"/>
      <c r="VH30" s="90"/>
      <c r="VI30" s="90"/>
      <c r="VJ30" s="90"/>
      <c r="VK30" s="90"/>
      <c r="VL30" s="90"/>
      <c r="VM30" s="90"/>
      <c r="VN30" s="90"/>
      <c r="VO30" s="90"/>
      <c r="VP30" s="90"/>
      <c r="VQ30" s="90"/>
      <c r="VR30" s="90"/>
      <c r="VS30" s="90"/>
      <c r="VT30" s="90"/>
      <c r="VU30" s="90"/>
      <c r="VV30" s="90"/>
      <c r="VW30" s="90"/>
      <c r="VX30" s="90"/>
      <c r="VY30" s="90"/>
      <c r="VZ30" s="90"/>
      <c r="WA30" s="90"/>
      <c r="WB30" s="90"/>
      <c r="WC30" s="90"/>
      <c r="WD30" s="90"/>
      <c r="WE30" s="90"/>
      <c r="WF30" s="90"/>
      <c r="WG30" s="90"/>
      <c r="WH30" s="90"/>
      <c r="WI30" s="90"/>
      <c r="WJ30" s="90"/>
      <c r="WK30" s="90"/>
      <c r="WL30" s="90"/>
      <c r="WM30" s="90"/>
      <c r="WN30" s="90"/>
      <c r="WO30" s="90"/>
      <c r="WP30" s="90"/>
      <c r="WQ30" s="90"/>
      <c r="WR30" s="90"/>
      <c r="WS30" s="90"/>
      <c r="WT30" s="90"/>
      <c r="WU30" s="90"/>
      <c r="WV30" s="90"/>
      <c r="WW30" s="90"/>
      <c r="WX30" s="90"/>
      <c r="WY30" s="90"/>
      <c r="WZ30" s="90"/>
      <c r="XA30" s="90"/>
      <c r="XB30" s="90"/>
      <c r="XC30" s="90"/>
    </row>
    <row r="31" spans="1:627" ht="15.95" customHeight="1" x14ac:dyDescent="0.25">
      <c r="A31" s="89">
        <v>71454</v>
      </c>
      <c r="B31" s="89" t="s">
        <v>167</v>
      </c>
      <c r="C31" s="109" t="s">
        <v>171</v>
      </c>
      <c r="D31" s="89" t="s">
        <v>127</v>
      </c>
      <c r="E31" s="89" t="s">
        <v>151</v>
      </c>
      <c r="F31" s="89" t="s">
        <v>152</v>
      </c>
      <c r="G31" s="89" t="s">
        <v>153</v>
      </c>
      <c r="H31" s="89" t="s">
        <v>154</v>
      </c>
      <c r="I31" s="89" t="s">
        <v>169</v>
      </c>
      <c r="J31" s="89" t="s">
        <v>160</v>
      </c>
      <c r="K31" s="89" t="s">
        <v>17</v>
      </c>
      <c r="L31" s="90">
        <v>368100</v>
      </c>
      <c r="M31" s="90">
        <v>368100</v>
      </c>
      <c r="N31" s="90">
        <v>0</v>
      </c>
      <c r="O31" s="90">
        <v>368100</v>
      </c>
      <c r="P31" s="90">
        <v>208143.03</v>
      </c>
      <c r="Q31" s="90">
        <v>-159956.97</v>
      </c>
      <c r="R31" s="90">
        <v>0.56999999999999995</v>
      </c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  <c r="IW31" s="90"/>
      <c r="IX31" s="90"/>
      <c r="IY31" s="90"/>
      <c r="IZ31" s="90"/>
      <c r="JA31" s="90"/>
      <c r="JB31" s="90"/>
      <c r="JC31" s="90"/>
      <c r="JD31" s="90"/>
      <c r="JE31" s="90"/>
      <c r="JF31" s="90"/>
      <c r="JG31" s="90"/>
      <c r="JH31" s="90"/>
      <c r="JI31" s="90"/>
      <c r="JJ31" s="90"/>
      <c r="JK31" s="90"/>
      <c r="JL31" s="90"/>
      <c r="JM31" s="90"/>
      <c r="JN31" s="90"/>
      <c r="JO31" s="90"/>
      <c r="JP31" s="90"/>
      <c r="JQ31" s="90"/>
      <c r="JR31" s="90"/>
      <c r="JS31" s="90"/>
      <c r="JT31" s="90"/>
      <c r="JU31" s="90"/>
      <c r="JV31" s="90"/>
      <c r="JW31" s="90"/>
      <c r="JX31" s="90"/>
      <c r="JY31" s="90"/>
      <c r="JZ31" s="90"/>
      <c r="KA31" s="90"/>
      <c r="KB31" s="90"/>
      <c r="KC31" s="90"/>
      <c r="KD31" s="90"/>
      <c r="KE31" s="90"/>
      <c r="KF31" s="90"/>
      <c r="KG31" s="90"/>
      <c r="KH31" s="90"/>
      <c r="KI31" s="90"/>
      <c r="KJ31" s="90"/>
      <c r="KK31" s="90"/>
      <c r="KL31" s="90"/>
      <c r="KM31" s="90"/>
      <c r="KN31" s="90"/>
      <c r="KO31" s="90"/>
      <c r="KP31" s="90"/>
      <c r="KQ31" s="90"/>
      <c r="KR31" s="90"/>
      <c r="KS31" s="90"/>
      <c r="KT31" s="90"/>
      <c r="KU31" s="90"/>
      <c r="KV31" s="90"/>
      <c r="KW31" s="90"/>
      <c r="KX31" s="90"/>
      <c r="KY31" s="90"/>
      <c r="KZ31" s="90"/>
      <c r="LA31" s="90"/>
      <c r="LB31" s="90"/>
      <c r="LC31" s="90"/>
      <c r="LD31" s="90"/>
      <c r="LE31" s="90"/>
      <c r="LF31" s="90"/>
      <c r="LG31" s="90"/>
      <c r="LH31" s="90"/>
      <c r="LI31" s="90"/>
      <c r="LJ31" s="90"/>
      <c r="LK31" s="90"/>
      <c r="LL31" s="90"/>
      <c r="LM31" s="90"/>
      <c r="LN31" s="90"/>
      <c r="LO31" s="90"/>
      <c r="LP31" s="90"/>
      <c r="LQ31" s="90"/>
      <c r="LR31" s="90"/>
      <c r="LS31" s="90"/>
      <c r="LT31" s="90"/>
      <c r="LU31" s="90"/>
      <c r="LV31" s="90"/>
      <c r="LW31" s="90"/>
      <c r="LX31" s="90"/>
      <c r="LY31" s="90"/>
      <c r="LZ31" s="90"/>
      <c r="MA31" s="90"/>
      <c r="MB31" s="90"/>
      <c r="MC31" s="90"/>
      <c r="MD31" s="90"/>
      <c r="ME31" s="90"/>
      <c r="MF31" s="90"/>
      <c r="MG31" s="90"/>
      <c r="MH31" s="90"/>
      <c r="MI31" s="90"/>
      <c r="MJ31" s="90"/>
      <c r="MK31" s="90"/>
      <c r="ML31" s="90"/>
      <c r="MM31" s="90"/>
      <c r="MN31" s="90"/>
      <c r="MO31" s="90"/>
      <c r="MP31" s="90"/>
      <c r="MQ31" s="90"/>
      <c r="MR31" s="90"/>
      <c r="MS31" s="90"/>
      <c r="MT31" s="90"/>
      <c r="MU31" s="90"/>
      <c r="MV31" s="90"/>
      <c r="MW31" s="90"/>
      <c r="MX31" s="90"/>
      <c r="MY31" s="90"/>
      <c r="MZ31" s="90"/>
      <c r="NA31" s="90"/>
      <c r="NB31" s="90"/>
      <c r="NC31" s="90"/>
      <c r="ND31" s="90"/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0"/>
      <c r="NY31" s="90"/>
      <c r="NZ31" s="90"/>
      <c r="OA31" s="90"/>
      <c r="OB31" s="90"/>
      <c r="OC31" s="90"/>
      <c r="OD31" s="90"/>
      <c r="OE31" s="90"/>
      <c r="OF31" s="90"/>
      <c r="OG31" s="90"/>
      <c r="OH31" s="90"/>
      <c r="OI31" s="90"/>
      <c r="OJ31" s="90"/>
      <c r="OK31" s="90"/>
      <c r="OL31" s="90"/>
      <c r="OM31" s="90"/>
      <c r="ON31" s="90"/>
      <c r="OO31" s="90"/>
      <c r="OP31" s="90"/>
      <c r="OQ31" s="90"/>
      <c r="OR31" s="90"/>
      <c r="OS31" s="90"/>
      <c r="OT31" s="90"/>
      <c r="OU31" s="90"/>
      <c r="OV31" s="90"/>
      <c r="OW31" s="90"/>
      <c r="OX31" s="90"/>
      <c r="OY31" s="90"/>
      <c r="OZ31" s="90"/>
      <c r="PA31" s="90"/>
      <c r="PB31" s="90"/>
      <c r="PC31" s="90"/>
      <c r="PD31" s="90"/>
      <c r="PE31" s="90"/>
      <c r="PF31" s="90"/>
      <c r="PG31" s="90"/>
      <c r="PH31" s="90"/>
      <c r="PI31" s="90"/>
      <c r="PJ31" s="90"/>
      <c r="PK31" s="90"/>
      <c r="PL31" s="90"/>
      <c r="PM31" s="90"/>
      <c r="PN31" s="90"/>
      <c r="PO31" s="90"/>
      <c r="PP31" s="90"/>
      <c r="PQ31" s="90"/>
      <c r="PR31" s="90"/>
      <c r="PS31" s="90"/>
      <c r="PT31" s="90"/>
      <c r="PU31" s="90"/>
      <c r="PV31" s="90"/>
      <c r="PW31" s="90"/>
      <c r="PX31" s="90"/>
      <c r="PY31" s="90"/>
      <c r="PZ31" s="90"/>
      <c r="QA31" s="90"/>
      <c r="QB31" s="90"/>
      <c r="QC31" s="90"/>
      <c r="QD31" s="90"/>
      <c r="QE31" s="90"/>
      <c r="QF31" s="90"/>
      <c r="QG31" s="90"/>
      <c r="QH31" s="90"/>
      <c r="QI31" s="90"/>
      <c r="QJ31" s="90"/>
      <c r="QK31" s="90"/>
      <c r="QL31" s="90"/>
      <c r="QM31" s="90"/>
      <c r="QN31" s="90"/>
      <c r="QO31" s="90"/>
      <c r="QP31" s="90"/>
      <c r="QQ31" s="90"/>
      <c r="QR31" s="90"/>
      <c r="QS31" s="90"/>
      <c r="QT31" s="90"/>
      <c r="QU31" s="90"/>
      <c r="QV31" s="90"/>
      <c r="QW31" s="90"/>
      <c r="QX31" s="90"/>
      <c r="QY31" s="90"/>
      <c r="QZ31" s="90"/>
      <c r="RA31" s="90"/>
      <c r="RB31" s="90"/>
      <c r="RC31" s="90"/>
      <c r="RD31" s="90"/>
      <c r="RE31" s="90"/>
      <c r="RF31" s="90"/>
      <c r="RG31" s="90"/>
      <c r="RH31" s="90"/>
      <c r="RI31" s="90"/>
      <c r="RJ31" s="90"/>
      <c r="RK31" s="90"/>
      <c r="RL31" s="90"/>
      <c r="RM31" s="90"/>
      <c r="RN31" s="90"/>
      <c r="RO31" s="90"/>
      <c r="RP31" s="90"/>
      <c r="RQ31" s="90"/>
      <c r="RR31" s="90"/>
      <c r="RS31" s="90"/>
      <c r="RT31" s="90"/>
      <c r="RU31" s="90"/>
      <c r="RV31" s="90"/>
      <c r="RW31" s="90"/>
      <c r="RX31" s="90"/>
      <c r="RY31" s="90"/>
      <c r="RZ31" s="90"/>
      <c r="SA31" s="90"/>
      <c r="SB31" s="90"/>
      <c r="SC31" s="90"/>
      <c r="SD31" s="90"/>
      <c r="SE31" s="90"/>
      <c r="SF31" s="90"/>
      <c r="SG31" s="90"/>
      <c r="SH31" s="90"/>
      <c r="SI31" s="90"/>
      <c r="SJ31" s="90"/>
      <c r="SK31" s="90"/>
      <c r="SL31" s="90"/>
      <c r="SM31" s="90"/>
      <c r="SN31" s="90"/>
      <c r="SO31" s="90"/>
      <c r="SP31" s="90"/>
      <c r="SQ31" s="90"/>
      <c r="SR31" s="90"/>
      <c r="SS31" s="90"/>
      <c r="ST31" s="90"/>
      <c r="SU31" s="90"/>
      <c r="SV31" s="90"/>
      <c r="SW31" s="90"/>
      <c r="SX31" s="90"/>
      <c r="SY31" s="90"/>
      <c r="SZ31" s="90"/>
      <c r="TA31" s="90"/>
      <c r="TB31" s="90"/>
      <c r="TC31" s="90"/>
      <c r="TD31" s="90"/>
      <c r="TE31" s="90"/>
      <c r="TF31" s="90"/>
      <c r="TG31" s="90"/>
      <c r="TH31" s="90"/>
      <c r="TI31" s="90"/>
      <c r="TJ31" s="90"/>
      <c r="TK31" s="90"/>
      <c r="TL31" s="90"/>
      <c r="TM31" s="90"/>
      <c r="TN31" s="90"/>
      <c r="TO31" s="90"/>
      <c r="TP31" s="90"/>
      <c r="TQ31" s="90"/>
      <c r="TR31" s="90"/>
      <c r="TS31" s="90"/>
      <c r="TT31" s="90"/>
      <c r="TU31" s="90"/>
      <c r="TV31" s="90"/>
      <c r="TW31" s="90"/>
      <c r="TX31" s="90"/>
      <c r="TY31" s="90"/>
      <c r="TZ31" s="90"/>
      <c r="UA31" s="90"/>
      <c r="UB31" s="90"/>
      <c r="UC31" s="90"/>
      <c r="UD31" s="90"/>
      <c r="UE31" s="90"/>
      <c r="UF31" s="90"/>
      <c r="UG31" s="90"/>
      <c r="UH31" s="90"/>
      <c r="UI31" s="90"/>
      <c r="UJ31" s="90"/>
      <c r="UK31" s="90"/>
      <c r="UL31" s="90"/>
      <c r="UM31" s="90"/>
      <c r="UN31" s="90"/>
      <c r="UO31" s="90"/>
      <c r="UP31" s="90"/>
      <c r="UQ31" s="90"/>
      <c r="UR31" s="90"/>
      <c r="US31" s="90"/>
      <c r="UT31" s="90"/>
      <c r="UU31" s="90"/>
      <c r="UV31" s="90"/>
      <c r="UW31" s="90"/>
      <c r="UX31" s="90"/>
      <c r="UY31" s="90"/>
      <c r="UZ31" s="90"/>
      <c r="VA31" s="90"/>
      <c r="VB31" s="90"/>
      <c r="VC31" s="90"/>
      <c r="VD31" s="90"/>
      <c r="VE31" s="90"/>
      <c r="VF31" s="90"/>
      <c r="VG31" s="90"/>
      <c r="VH31" s="90"/>
      <c r="VI31" s="90"/>
      <c r="VJ31" s="90"/>
      <c r="VK31" s="90"/>
      <c r="VL31" s="90"/>
      <c r="VM31" s="90"/>
      <c r="VN31" s="90"/>
      <c r="VO31" s="90"/>
      <c r="VP31" s="90"/>
      <c r="VQ31" s="90"/>
      <c r="VR31" s="90"/>
      <c r="VS31" s="90"/>
      <c r="VT31" s="90"/>
      <c r="VU31" s="90"/>
      <c r="VV31" s="90"/>
      <c r="VW31" s="90"/>
      <c r="VX31" s="90"/>
      <c r="VY31" s="90"/>
      <c r="VZ31" s="90"/>
      <c r="WA31" s="90"/>
      <c r="WB31" s="90"/>
      <c r="WC31" s="90"/>
      <c r="WD31" s="90"/>
      <c r="WE31" s="90"/>
      <c r="WF31" s="90"/>
      <c r="WG31" s="90"/>
      <c r="WH31" s="90"/>
      <c r="WI31" s="90"/>
      <c r="WJ31" s="90"/>
      <c r="WK31" s="90"/>
      <c r="WL31" s="90"/>
      <c r="WM31" s="90"/>
      <c r="WN31" s="90"/>
      <c r="WO31" s="90"/>
      <c r="WP31" s="90"/>
      <c r="WQ31" s="90"/>
      <c r="WR31" s="90"/>
      <c r="WS31" s="90"/>
      <c r="WT31" s="90"/>
      <c r="WU31" s="90"/>
      <c r="WV31" s="90"/>
      <c r="WW31" s="90"/>
      <c r="WX31" s="90"/>
      <c r="WY31" s="90"/>
      <c r="WZ31" s="90"/>
      <c r="XA31" s="90"/>
      <c r="XB31" s="90"/>
      <c r="XC31" s="90"/>
    </row>
    <row r="32" spans="1:627" ht="15.95" customHeight="1" x14ac:dyDescent="0.25">
      <c r="A32" s="89">
        <v>71462</v>
      </c>
      <c r="B32" s="89" t="s">
        <v>167</v>
      </c>
      <c r="C32" s="109" t="s">
        <v>171</v>
      </c>
      <c r="D32" s="89" t="s">
        <v>127</v>
      </c>
      <c r="E32" s="89" t="s">
        <v>151</v>
      </c>
      <c r="F32" s="89" t="s">
        <v>152</v>
      </c>
      <c r="G32" s="89" t="s">
        <v>153</v>
      </c>
      <c r="H32" s="89" t="s">
        <v>154</v>
      </c>
      <c r="I32" s="89" t="s">
        <v>169</v>
      </c>
      <c r="J32" s="89" t="s">
        <v>173</v>
      </c>
      <c r="K32" s="89" t="s">
        <v>53</v>
      </c>
      <c r="L32" s="90">
        <v>48900</v>
      </c>
      <c r="M32" s="90">
        <v>48900</v>
      </c>
      <c r="N32" s="90">
        <v>0</v>
      </c>
      <c r="O32" s="90">
        <v>48900</v>
      </c>
      <c r="P32" s="90">
        <v>27296.37</v>
      </c>
      <c r="Q32" s="90">
        <v>-21603.63</v>
      </c>
      <c r="R32" s="90">
        <v>0.56000000000000005</v>
      </c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  <c r="IW32" s="90"/>
      <c r="IX32" s="90"/>
      <c r="IY32" s="90"/>
      <c r="IZ32" s="90"/>
      <c r="JA32" s="90"/>
      <c r="JB32" s="90"/>
      <c r="JC32" s="90"/>
      <c r="JD32" s="90"/>
      <c r="JE32" s="90"/>
      <c r="JF32" s="90"/>
      <c r="JG32" s="90"/>
      <c r="JH32" s="90"/>
      <c r="JI32" s="90"/>
      <c r="JJ32" s="90"/>
      <c r="JK32" s="90"/>
      <c r="JL32" s="90"/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0"/>
      <c r="KF32" s="90"/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0"/>
      <c r="KZ32" s="90"/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0"/>
      <c r="LT32" s="90"/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0"/>
      <c r="MN32" s="90"/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0"/>
      <c r="NH32" s="90"/>
      <c r="NI32" s="90"/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90"/>
      <c r="NY32" s="90"/>
      <c r="NZ32" s="90"/>
      <c r="OA32" s="90"/>
      <c r="OB32" s="90"/>
      <c r="OC32" s="90"/>
      <c r="OD32" s="90"/>
      <c r="OE32" s="90"/>
      <c r="OF32" s="90"/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0"/>
      <c r="OZ32" s="90"/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0"/>
      <c r="PT32" s="90"/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0"/>
      <c r="QN32" s="90"/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0"/>
      <c r="RH32" s="90"/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0"/>
      <c r="SB32" s="90"/>
      <c r="SC32" s="90"/>
      <c r="SD32" s="90"/>
      <c r="SE32" s="90"/>
      <c r="SF32" s="90"/>
      <c r="SG32" s="90"/>
      <c r="SH32" s="90"/>
      <c r="SI32" s="90"/>
      <c r="SJ32" s="90"/>
      <c r="SK32" s="90"/>
      <c r="SL32" s="90"/>
      <c r="SM32" s="90"/>
      <c r="SN32" s="90"/>
      <c r="SO32" s="90"/>
      <c r="SP32" s="90"/>
      <c r="SQ32" s="90"/>
      <c r="SR32" s="90"/>
      <c r="SS32" s="90"/>
      <c r="ST32" s="90"/>
      <c r="SU32" s="90"/>
      <c r="SV32" s="90"/>
      <c r="SW32" s="90"/>
      <c r="SX32" s="90"/>
      <c r="SY32" s="90"/>
      <c r="SZ32" s="90"/>
      <c r="TA32" s="90"/>
      <c r="TB32" s="90"/>
      <c r="TC32" s="90"/>
      <c r="TD32" s="90"/>
      <c r="TE32" s="90"/>
      <c r="TF32" s="90"/>
      <c r="TG32" s="90"/>
      <c r="TH32" s="90"/>
      <c r="TI32" s="90"/>
      <c r="TJ32" s="90"/>
      <c r="TK32" s="90"/>
      <c r="TL32" s="90"/>
      <c r="TM32" s="90"/>
      <c r="TN32" s="90"/>
      <c r="TO32" s="90"/>
      <c r="TP32" s="90"/>
      <c r="TQ32" s="90"/>
      <c r="TR32" s="90"/>
      <c r="TS32" s="90"/>
      <c r="TT32" s="90"/>
      <c r="TU32" s="90"/>
      <c r="TV32" s="90"/>
      <c r="TW32" s="90"/>
      <c r="TX32" s="90"/>
      <c r="TY32" s="90"/>
      <c r="TZ32" s="90"/>
      <c r="UA32" s="90"/>
      <c r="UB32" s="90"/>
      <c r="UC32" s="90"/>
      <c r="UD32" s="90"/>
      <c r="UE32" s="90"/>
      <c r="UF32" s="90"/>
      <c r="UG32" s="90"/>
      <c r="UH32" s="90"/>
      <c r="UI32" s="90"/>
      <c r="UJ32" s="90"/>
      <c r="UK32" s="90"/>
      <c r="UL32" s="90"/>
      <c r="UM32" s="90"/>
      <c r="UN32" s="90"/>
      <c r="UO32" s="90"/>
      <c r="UP32" s="90"/>
      <c r="UQ32" s="90"/>
      <c r="UR32" s="90"/>
      <c r="US32" s="90"/>
      <c r="UT32" s="90"/>
      <c r="UU32" s="90"/>
      <c r="UV32" s="90"/>
      <c r="UW32" s="90"/>
      <c r="UX32" s="90"/>
      <c r="UY32" s="90"/>
      <c r="UZ32" s="90"/>
      <c r="VA32" s="90"/>
      <c r="VB32" s="90"/>
      <c r="VC32" s="90"/>
      <c r="VD32" s="90"/>
      <c r="VE32" s="90"/>
      <c r="VF32" s="90"/>
      <c r="VG32" s="90"/>
      <c r="VH32" s="90"/>
      <c r="VI32" s="90"/>
      <c r="VJ32" s="90"/>
      <c r="VK32" s="90"/>
      <c r="VL32" s="90"/>
      <c r="VM32" s="90"/>
      <c r="VN32" s="90"/>
      <c r="VO32" s="90"/>
      <c r="VP32" s="90"/>
      <c r="VQ32" s="90"/>
      <c r="VR32" s="90"/>
      <c r="VS32" s="90"/>
      <c r="VT32" s="90"/>
      <c r="VU32" s="90"/>
      <c r="VV32" s="90"/>
      <c r="VW32" s="90"/>
      <c r="VX32" s="90"/>
      <c r="VY32" s="90"/>
      <c r="VZ32" s="90"/>
      <c r="WA32" s="90"/>
      <c r="WB32" s="90"/>
      <c r="WC32" s="90"/>
      <c r="WD32" s="90"/>
      <c r="WE32" s="90"/>
      <c r="WF32" s="90"/>
      <c r="WG32" s="90"/>
      <c r="WH32" s="90"/>
      <c r="WI32" s="90"/>
      <c r="WJ32" s="90"/>
      <c r="WK32" s="90"/>
      <c r="WL32" s="90"/>
      <c r="WM32" s="90"/>
      <c r="WN32" s="90"/>
      <c r="WO32" s="90"/>
      <c r="WP32" s="90"/>
      <c r="WQ32" s="90"/>
      <c r="WR32" s="90"/>
      <c r="WS32" s="90"/>
      <c r="WT32" s="90"/>
      <c r="WU32" s="90"/>
      <c r="WV32" s="90"/>
      <c r="WW32" s="90"/>
      <c r="WX32" s="90"/>
      <c r="WY32" s="90"/>
      <c r="WZ32" s="90"/>
      <c r="XA32" s="90"/>
      <c r="XB32" s="90"/>
      <c r="XC32" s="90"/>
    </row>
    <row r="33" spans="1:627" ht="15.95" customHeight="1" x14ac:dyDescent="0.25">
      <c r="A33" s="89">
        <v>71466</v>
      </c>
      <c r="B33" s="89" t="s">
        <v>167</v>
      </c>
      <c r="C33" s="109" t="s">
        <v>171</v>
      </c>
      <c r="D33" s="89" t="s">
        <v>127</v>
      </c>
      <c r="E33" s="89" t="s">
        <v>151</v>
      </c>
      <c r="F33" s="89" t="s">
        <v>152</v>
      </c>
      <c r="G33" s="89" t="s">
        <v>153</v>
      </c>
      <c r="H33" s="89" t="s">
        <v>154</v>
      </c>
      <c r="I33" s="89" t="s">
        <v>169</v>
      </c>
      <c r="J33" s="89" t="s">
        <v>174</v>
      </c>
      <c r="K33" s="89" t="s">
        <v>54</v>
      </c>
      <c r="L33" s="90">
        <v>60737</v>
      </c>
      <c r="M33" s="90">
        <v>60737</v>
      </c>
      <c r="N33" s="90">
        <v>0</v>
      </c>
      <c r="O33" s="90">
        <v>60737</v>
      </c>
      <c r="P33" s="90">
        <v>34361.629999999997</v>
      </c>
      <c r="Q33" s="90">
        <v>-26375.370000000003</v>
      </c>
      <c r="R33" s="90">
        <v>0.56999999999999995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  <c r="IW33" s="90"/>
      <c r="IX33" s="90"/>
      <c r="IY33" s="90"/>
      <c r="IZ33" s="90"/>
      <c r="JA33" s="90"/>
      <c r="JB33" s="90"/>
      <c r="JC33" s="90"/>
      <c r="JD33" s="90"/>
      <c r="JE33" s="90"/>
      <c r="JF33" s="90"/>
      <c r="JG33" s="90"/>
      <c r="JH33" s="90"/>
      <c r="JI33" s="90"/>
      <c r="JJ33" s="90"/>
      <c r="JK33" s="90"/>
      <c r="JL33" s="90"/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0"/>
      <c r="KF33" s="90"/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0"/>
      <c r="KZ33" s="90"/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0"/>
      <c r="LT33" s="90"/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0"/>
      <c r="MN33" s="90"/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0"/>
      <c r="NH33" s="90"/>
      <c r="NI33" s="90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0"/>
      <c r="NY33" s="90"/>
      <c r="NZ33" s="90"/>
      <c r="OA33" s="90"/>
      <c r="OB33" s="90"/>
      <c r="OC33" s="90"/>
      <c r="OD33" s="90"/>
      <c r="OE33" s="90"/>
      <c r="OF33" s="90"/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0"/>
      <c r="OZ33" s="90"/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0"/>
      <c r="PT33" s="90"/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0"/>
      <c r="QN33" s="90"/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0"/>
      <c r="RH33" s="90"/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0"/>
      <c r="SB33" s="90"/>
      <c r="SC33" s="90"/>
      <c r="SD33" s="90"/>
      <c r="SE33" s="90"/>
      <c r="SF33" s="90"/>
      <c r="SG33" s="90"/>
      <c r="SH33" s="90"/>
      <c r="SI33" s="90"/>
      <c r="SJ33" s="90"/>
      <c r="SK33" s="90"/>
      <c r="SL33" s="90"/>
      <c r="SM33" s="90"/>
      <c r="SN33" s="90"/>
      <c r="SO33" s="90"/>
      <c r="SP33" s="90"/>
      <c r="SQ33" s="90"/>
      <c r="SR33" s="90"/>
      <c r="SS33" s="90"/>
      <c r="ST33" s="90"/>
      <c r="SU33" s="90"/>
      <c r="SV33" s="90"/>
      <c r="SW33" s="90"/>
      <c r="SX33" s="90"/>
      <c r="SY33" s="90"/>
      <c r="SZ33" s="90"/>
      <c r="TA33" s="90"/>
      <c r="TB33" s="90"/>
      <c r="TC33" s="90"/>
      <c r="TD33" s="90"/>
      <c r="TE33" s="90"/>
      <c r="TF33" s="90"/>
      <c r="TG33" s="90"/>
      <c r="TH33" s="90"/>
      <c r="TI33" s="90"/>
      <c r="TJ33" s="90"/>
      <c r="TK33" s="90"/>
      <c r="TL33" s="90"/>
      <c r="TM33" s="90"/>
      <c r="TN33" s="90"/>
      <c r="TO33" s="90"/>
      <c r="TP33" s="90"/>
      <c r="TQ33" s="90"/>
      <c r="TR33" s="90"/>
      <c r="TS33" s="90"/>
      <c r="TT33" s="90"/>
      <c r="TU33" s="90"/>
      <c r="TV33" s="90"/>
      <c r="TW33" s="90"/>
      <c r="TX33" s="90"/>
      <c r="TY33" s="90"/>
      <c r="TZ33" s="90"/>
      <c r="UA33" s="90"/>
      <c r="UB33" s="90"/>
      <c r="UC33" s="90"/>
      <c r="UD33" s="90"/>
      <c r="UE33" s="90"/>
      <c r="UF33" s="90"/>
      <c r="UG33" s="90"/>
      <c r="UH33" s="90"/>
      <c r="UI33" s="90"/>
      <c r="UJ33" s="90"/>
      <c r="UK33" s="90"/>
      <c r="UL33" s="90"/>
      <c r="UM33" s="90"/>
      <c r="UN33" s="90"/>
      <c r="UO33" s="90"/>
      <c r="UP33" s="90"/>
      <c r="UQ33" s="90"/>
      <c r="UR33" s="90"/>
      <c r="US33" s="90"/>
      <c r="UT33" s="90"/>
      <c r="UU33" s="90"/>
      <c r="UV33" s="90"/>
      <c r="UW33" s="90"/>
      <c r="UX33" s="90"/>
      <c r="UY33" s="90"/>
      <c r="UZ33" s="90"/>
      <c r="VA33" s="90"/>
      <c r="VB33" s="90"/>
      <c r="VC33" s="90"/>
      <c r="VD33" s="90"/>
      <c r="VE33" s="90"/>
      <c r="VF33" s="90"/>
      <c r="VG33" s="90"/>
      <c r="VH33" s="90"/>
      <c r="VI33" s="90"/>
      <c r="VJ33" s="90"/>
      <c r="VK33" s="90"/>
      <c r="VL33" s="90"/>
      <c r="VM33" s="90"/>
      <c r="VN33" s="90"/>
      <c r="VO33" s="90"/>
      <c r="VP33" s="90"/>
      <c r="VQ33" s="90"/>
      <c r="VR33" s="90"/>
      <c r="VS33" s="90"/>
      <c r="VT33" s="90"/>
      <c r="VU33" s="90"/>
      <c r="VV33" s="90"/>
      <c r="VW33" s="90"/>
      <c r="VX33" s="90"/>
      <c r="VY33" s="90"/>
      <c r="VZ33" s="90"/>
      <c r="WA33" s="90"/>
      <c r="WB33" s="90"/>
      <c r="WC33" s="90"/>
      <c r="WD33" s="90"/>
      <c r="WE33" s="90"/>
      <c r="WF33" s="90"/>
      <c r="WG33" s="90"/>
      <c r="WH33" s="90"/>
      <c r="WI33" s="90"/>
      <c r="WJ33" s="90"/>
      <c r="WK33" s="90"/>
      <c r="WL33" s="90"/>
      <c r="WM33" s="90"/>
      <c r="WN33" s="90"/>
      <c r="WO33" s="90"/>
      <c r="WP33" s="90"/>
      <c r="WQ33" s="90"/>
      <c r="WR33" s="90"/>
      <c r="WS33" s="90"/>
      <c r="WT33" s="90"/>
      <c r="WU33" s="90"/>
      <c r="WV33" s="90"/>
      <c r="WW33" s="90"/>
      <c r="WX33" s="90"/>
      <c r="WY33" s="90"/>
      <c r="WZ33" s="90"/>
      <c r="XA33" s="90"/>
      <c r="XB33" s="90"/>
      <c r="XC33" s="90"/>
    </row>
    <row r="34" spans="1:627" ht="15.95" customHeight="1" x14ac:dyDescent="0.25">
      <c r="A34" s="89">
        <v>71474</v>
      </c>
      <c r="B34" s="89" t="s">
        <v>167</v>
      </c>
      <c r="C34" s="109" t="s">
        <v>168</v>
      </c>
      <c r="D34" s="89" t="s">
        <v>127</v>
      </c>
      <c r="E34" s="89" t="s">
        <v>151</v>
      </c>
      <c r="F34" s="89" t="s">
        <v>152</v>
      </c>
      <c r="G34" s="89" t="s">
        <v>153</v>
      </c>
      <c r="H34" s="89" t="s">
        <v>154</v>
      </c>
      <c r="I34" s="89" t="s">
        <v>169</v>
      </c>
      <c r="J34" s="89" t="s">
        <v>143</v>
      </c>
      <c r="K34" s="89" t="s">
        <v>9</v>
      </c>
      <c r="L34" s="90">
        <v>129803</v>
      </c>
      <c r="M34" s="90">
        <v>129803</v>
      </c>
      <c r="N34" s="90">
        <v>0</v>
      </c>
      <c r="O34" s="90">
        <v>129803</v>
      </c>
      <c r="P34" s="90">
        <v>48974.720000000001</v>
      </c>
      <c r="Q34" s="90">
        <v>-80828.28</v>
      </c>
      <c r="R34" s="90">
        <v>0.38</v>
      </c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</row>
    <row r="35" spans="1:627" ht="15.95" customHeight="1" x14ac:dyDescent="0.25">
      <c r="A35" s="89">
        <v>71476</v>
      </c>
      <c r="B35" s="89" t="s">
        <v>167</v>
      </c>
      <c r="C35" s="109" t="s">
        <v>175</v>
      </c>
      <c r="D35" s="89" t="s">
        <v>127</v>
      </c>
      <c r="E35" s="89" t="s">
        <v>151</v>
      </c>
      <c r="F35" s="89" t="s">
        <v>152</v>
      </c>
      <c r="G35" s="89" t="s">
        <v>153</v>
      </c>
      <c r="H35" s="89" t="s">
        <v>154</v>
      </c>
      <c r="I35" s="89" t="s">
        <v>169</v>
      </c>
      <c r="J35" s="89" t="s">
        <v>176</v>
      </c>
      <c r="K35" s="89" t="s">
        <v>19</v>
      </c>
      <c r="L35" s="90">
        <v>12939</v>
      </c>
      <c r="M35" s="90">
        <v>12939</v>
      </c>
      <c r="N35" s="90">
        <v>0</v>
      </c>
      <c r="O35" s="90">
        <v>12939</v>
      </c>
      <c r="P35" s="90">
        <v>6220.95</v>
      </c>
      <c r="Q35" s="90">
        <v>-6718.05</v>
      </c>
      <c r="R35" s="90">
        <v>0.48</v>
      </c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</row>
    <row r="36" spans="1:627" ht="15.95" customHeight="1" x14ac:dyDescent="0.25">
      <c r="A36" s="89">
        <v>71486</v>
      </c>
      <c r="B36" s="89" t="s">
        <v>167</v>
      </c>
      <c r="C36" s="109" t="s">
        <v>177</v>
      </c>
      <c r="D36" s="89" t="s">
        <v>127</v>
      </c>
      <c r="E36" s="89" t="s">
        <v>151</v>
      </c>
      <c r="F36" s="89" t="s">
        <v>152</v>
      </c>
      <c r="G36" s="89" t="s">
        <v>153</v>
      </c>
      <c r="H36" s="89" t="s">
        <v>154</v>
      </c>
      <c r="I36" s="89" t="s">
        <v>169</v>
      </c>
      <c r="J36" s="89" t="s">
        <v>144</v>
      </c>
      <c r="K36" s="89" t="s">
        <v>58</v>
      </c>
      <c r="L36" s="90">
        <v>79771</v>
      </c>
      <c r="M36" s="90">
        <v>79771</v>
      </c>
      <c r="N36" s="90">
        <v>0</v>
      </c>
      <c r="O36" s="90">
        <v>79771</v>
      </c>
      <c r="P36" s="90">
        <v>31477.9</v>
      </c>
      <c r="Q36" s="90">
        <v>-48293.1</v>
      </c>
      <c r="R36" s="90">
        <v>0.39</v>
      </c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</row>
    <row r="37" spans="1:627" ht="15.95" customHeight="1" x14ac:dyDescent="0.25">
      <c r="A37" s="89">
        <v>71500</v>
      </c>
      <c r="B37" s="89" t="s">
        <v>167</v>
      </c>
      <c r="C37" s="109" t="s">
        <v>178</v>
      </c>
      <c r="D37" s="89" t="s">
        <v>127</v>
      </c>
      <c r="E37" s="89" t="s">
        <v>151</v>
      </c>
      <c r="F37" s="89" t="s">
        <v>152</v>
      </c>
      <c r="G37" s="89" t="s">
        <v>153</v>
      </c>
      <c r="H37" s="89" t="s">
        <v>154</v>
      </c>
      <c r="I37" s="89" t="s">
        <v>169</v>
      </c>
      <c r="J37" s="89" t="s">
        <v>179</v>
      </c>
      <c r="K37" s="89" t="s">
        <v>65</v>
      </c>
      <c r="L37" s="90">
        <v>31067</v>
      </c>
      <c r="M37" s="90">
        <v>31067</v>
      </c>
      <c r="N37" s="90">
        <v>0</v>
      </c>
      <c r="O37" s="90">
        <v>31067</v>
      </c>
      <c r="P37" s="90">
        <v>8936.06</v>
      </c>
      <c r="Q37" s="90">
        <v>-22130.940000000002</v>
      </c>
      <c r="R37" s="90">
        <v>0.28999999999999998</v>
      </c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</row>
    <row r="38" spans="1:627" ht="15.95" customHeight="1" x14ac:dyDescent="0.25">
      <c r="A38" s="89">
        <v>71524</v>
      </c>
      <c r="B38" s="89" t="s">
        <v>167</v>
      </c>
      <c r="C38" s="109" t="s">
        <v>178</v>
      </c>
      <c r="D38" s="89" t="s">
        <v>127</v>
      </c>
      <c r="E38" s="89" t="s">
        <v>151</v>
      </c>
      <c r="F38" s="89" t="s">
        <v>152</v>
      </c>
      <c r="G38" s="89" t="s">
        <v>153</v>
      </c>
      <c r="H38" s="89" t="s">
        <v>154</v>
      </c>
      <c r="I38" s="89" t="s">
        <v>169</v>
      </c>
      <c r="J38" s="89" t="s">
        <v>180</v>
      </c>
      <c r="K38" s="89" t="s">
        <v>74</v>
      </c>
      <c r="L38" s="90">
        <v>6026</v>
      </c>
      <c r="M38" s="90">
        <v>6026</v>
      </c>
      <c r="N38" s="90">
        <v>0</v>
      </c>
      <c r="O38" s="90">
        <v>6026</v>
      </c>
      <c r="P38" s="90">
        <v>2339.81</v>
      </c>
      <c r="Q38" s="90">
        <v>-3686.19</v>
      </c>
      <c r="R38" s="90">
        <v>0.39</v>
      </c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</row>
    <row r="39" spans="1:627" ht="15.95" customHeight="1" x14ac:dyDescent="0.25">
      <c r="A39" s="89">
        <v>71534</v>
      </c>
      <c r="B39" s="89" t="s">
        <v>167</v>
      </c>
      <c r="C39" s="109" t="s">
        <v>181</v>
      </c>
      <c r="D39" s="89" t="s">
        <v>127</v>
      </c>
      <c r="E39" s="89" t="s">
        <v>151</v>
      </c>
      <c r="F39" s="89" t="s">
        <v>152</v>
      </c>
      <c r="G39" s="89" t="s">
        <v>153</v>
      </c>
      <c r="H39" s="89" t="s">
        <v>154</v>
      </c>
      <c r="I39" s="89" t="s">
        <v>169</v>
      </c>
      <c r="J39" s="89" t="s">
        <v>182</v>
      </c>
      <c r="K39" s="89" t="s">
        <v>78</v>
      </c>
      <c r="L39" s="90">
        <v>664</v>
      </c>
      <c r="M39" s="90">
        <v>664</v>
      </c>
      <c r="N39" s="90">
        <v>0</v>
      </c>
      <c r="O39" s="90">
        <v>664</v>
      </c>
      <c r="P39" s="90">
        <v>289</v>
      </c>
      <c r="Q39" s="90">
        <v>-375</v>
      </c>
      <c r="R39" s="90">
        <v>0.44</v>
      </c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</row>
    <row r="40" spans="1:627" ht="15.95" customHeight="1" x14ac:dyDescent="0.25">
      <c r="A40" s="89">
        <v>71536</v>
      </c>
      <c r="B40" s="89" t="s">
        <v>167</v>
      </c>
      <c r="C40" s="109" t="s">
        <v>181</v>
      </c>
      <c r="D40" s="89" t="s">
        <v>127</v>
      </c>
      <c r="E40" s="89" t="s">
        <v>151</v>
      </c>
      <c r="F40" s="89" t="s">
        <v>152</v>
      </c>
      <c r="G40" s="89" t="s">
        <v>153</v>
      </c>
      <c r="H40" s="89" t="s">
        <v>154</v>
      </c>
      <c r="I40" s="89" t="s">
        <v>169</v>
      </c>
      <c r="J40" s="89" t="s">
        <v>183</v>
      </c>
      <c r="K40" s="89" t="s">
        <v>79</v>
      </c>
      <c r="L40" s="90">
        <v>664</v>
      </c>
      <c r="M40" s="90">
        <v>664</v>
      </c>
      <c r="N40" s="90">
        <v>0</v>
      </c>
      <c r="O40" s="90">
        <v>664</v>
      </c>
      <c r="P40" s="90">
        <v>289</v>
      </c>
      <c r="Q40" s="90">
        <v>-375</v>
      </c>
      <c r="R40" s="90">
        <v>0.44</v>
      </c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</row>
    <row r="41" spans="1:627" ht="15.95" customHeight="1" x14ac:dyDescent="0.25">
      <c r="A41" s="89">
        <v>71540</v>
      </c>
      <c r="B41" s="89" t="s">
        <v>167</v>
      </c>
      <c r="C41" s="109" t="s">
        <v>184</v>
      </c>
      <c r="D41" s="89" t="s">
        <v>127</v>
      </c>
      <c r="E41" s="89" t="s">
        <v>151</v>
      </c>
      <c r="F41" s="89" t="s">
        <v>152</v>
      </c>
      <c r="G41" s="89" t="s">
        <v>153</v>
      </c>
      <c r="H41" s="89" t="s">
        <v>154</v>
      </c>
      <c r="I41" s="89" t="s">
        <v>169</v>
      </c>
      <c r="J41" s="89" t="s">
        <v>185</v>
      </c>
      <c r="K41" s="89" t="s">
        <v>5</v>
      </c>
      <c r="L41" s="90">
        <v>10029</v>
      </c>
      <c r="M41" s="90">
        <v>10029</v>
      </c>
      <c r="N41" s="90">
        <v>0</v>
      </c>
      <c r="O41" s="90">
        <v>10029</v>
      </c>
      <c r="P41" s="90">
        <v>176.25</v>
      </c>
      <c r="Q41" s="90">
        <v>-9852.75</v>
      </c>
      <c r="R41" s="90">
        <v>0.02</v>
      </c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</row>
    <row r="42" spans="1:627" ht="15.95" customHeight="1" x14ac:dyDescent="0.25">
      <c r="A42" s="89">
        <v>71542</v>
      </c>
      <c r="B42" s="89" t="s">
        <v>167</v>
      </c>
      <c r="C42" s="109" t="s">
        <v>184</v>
      </c>
      <c r="D42" s="89" t="s">
        <v>127</v>
      </c>
      <c r="E42" s="89" t="s">
        <v>151</v>
      </c>
      <c r="F42" s="89" t="s">
        <v>152</v>
      </c>
      <c r="G42" s="89" t="s">
        <v>153</v>
      </c>
      <c r="H42" s="89" t="s">
        <v>154</v>
      </c>
      <c r="I42" s="89" t="s">
        <v>169</v>
      </c>
      <c r="J42" s="89" t="s">
        <v>186</v>
      </c>
      <c r="K42" s="89" t="s">
        <v>81</v>
      </c>
      <c r="L42" s="90">
        <v>10029</v>
      </c>
      <c r="M42" s="90">
        <v>10029</v>
      </c>
      <c r="N42" s="90">
        <v>0</v>
      </c>
      <c r="O42" s="90">
        <v>10029</v>
      </c>
      <c r="P42" s="90">
        <v>176.25</v>
      </c>
      <c r="Q42" s="90">
        <v>-9852.75</v>
      </c>
      <c r="R42" s="90">
        <v>0.02</v>
      </c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</row>
    <row r="43" spans="1:627" ht="15.95" customHeight="1" x14ac:dyDescent="0.25">
      <c r="A43" s="89">
        <v>71544</v>
      </c>
      <c r="B43" s="89" t="s">
        <v>167</v>
      </c>
      <c r="C43" s="109" t="s">
        <v>187</v>
      </c>
      <c r="D43" s="89" t="s">
        <v>127</v>
      </c>
      <c r="E43" s="89" t="s">
        <v>151</v>
      </c>
      <c r="F43" s="89" t="s">
        <v>152</v>
      </c>
      <c r="G43" s="89" t="s">
        <v>153</v>
      </c>
      <c r="H43" s="89" t="s">
        <v>154</v>
      </c>
      <c r="I43" s="89" t="s">
        <v>169</v>
      </c>
      <c r="J43" s="89" t="s">
        <v>188</v>
      </c>
      <c r="K43" s="89" t="s">
        <v>189</v>
      </c>
      <c r="L43" s="90">
        <v>8436</v>
      </c>
      <c r="M43" s="90">
        <v>8436</v>
      </c>
      <c r="N43" s="90">
        <v>0</v>
      </c>
      <c r="O43" s="90">
        <v>8436</v>
      </c>
      <c r="P43" s="90">
        <v>176.25</v>
      </c>
      <c r="Q43" s="90">
        <v>-8259.75</v>
      </c>
      <c r="R43" s="90">
        <v>0.02</v>
      </c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</row>
    <row r="44" spans="1:627" ht="15.95" customHeight="1" x14ac:dyDescent="0.25">
      <c r="A44" s="89">
        <v>71552</v>
      </c>
      <c r="B44" s="89" t="s">
        <v>167</v>
      </c>
      <c r="C44" s="109" t="s">
        <v>190</v>
      </c>
      <c r="D44" s="89" t="s">
        <v>127</v>
      </c>
      <c r="E44" s="89" t="s">
        <v>151</v>
      </c>
      <c r="F44" s="89" t="s">
        <v>152</v>
      </c>
      <c r="G44" s="89" t="s">
        <v>153</v>
      </c>
      <c r="H44" s="89" t="s">
        <v>154</v>
      </c>
      <c r="I44" s="89" t="s">
        <v>169</v>
      </c>
      <c r="J44" s="89" t="s">
        <v>191</v>
      </c>
      <c r="K44" s="89" t="s">
        <v>192</v>
      </c>
      <c r="L44" s="90">
        <v>1593</v>
      </c>
      <c r="M44" s="90">
        <v>1593</v>
      </c>
      <c r="N44" s="90">
        <v>0</v>
      </c>
      <c r="O44" s="90">
        <v>1593</v>
      </c>
      <c r="P44" s="90">
        <v>0</v>
      </c>
      <c r="Q44" s="90">
        <v>-1593</v>
      </c>
      <c r="R44" s="90">
        <v>0</v>
      </c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</row>
    <row r="45" spans="1:627" s="96" customFormat="1" ht="15.95" customHeight="1" x14ac:dyDescent="0.25">
      <c r="A45" s="105">
        <v>71556</v>
      </c>
      <c r="B45" s="105" t="s">
        <v>193</v>
      </c>
      <c r="C45" s="106" t="s">
        <v>194</v>
      </c>
      <c r="D45" s="107" t="s">
        <v>127</v>
      </c>
      <c r="E45" s="107" t="s">
        <v>151</v>
      </c>
      <c r="F45" s="107" t="s">
        <v>152</v>
      </c>
      <c r="G45" s="107" t="s">
        <v>153</v>
      </c>
      <c r="H45" s="107" t="s">
        <v>154</v>
      </c>
      <c r="I45" s="107" t="s">
        <v>195</v>
      </c>
      <c r="J45" s="107" t="s">
        <v>130</v>
      </c>
      <c r="K45" s="107" t="s">
        <v>196</v>
      </c>
      <c r="L45" s="108">
        <v>8300</v>
      </c>
      <c r="M45" s="108">
        <v>8300</v>
      </c>
      <c r="N45" s="108">
        <v>0</v>
      </c>
      <c r="O45" s="108">
        <v>8300</v>
      </c>
      <c r="P45" s="108">
        <v>2512.7600000000002</v>
      </c>
      <c r="Q45" s="108">
        <v>-5787.24</v>
      </c>
      <c r="R45" s="108">
        <v>0.3</v>
      </c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5"/>
      <c r="JA45" s="95"/>
      <c r="JB45" s="95"/>
      <c r="JC45" s="95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5"/>
      <c r="JO45" s="95"/>
      <c r="JP45" s="95"/>
      <c r="JQ45" s="95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5"/>
      <c r="KC45" s="95"/>
      <c r="KD45" s="95"/>
      <c r="KE45" s="95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5"/>
      <c r="KQ45" s="95"/>
      <c r="KR45" s="95"/>
      <c r="KS45" s="95"/>
      <c r="KT45" s="95"/>
      <c r="KU45" s="95"/>
      <c r="KV45" s="95"/>
      <c r="KW45" s="95"/>
      <c r="KX45" s="95"/>
      <c r="KY45" s="95"/>
      <c r="KZ45" s="95"/>
      <c r="LA45" s="95"/>
      <c r="LB45" s="95"/>
      <c r="LC45" s="95"/>
      <c r="LD45" s="95"/>
      <c r="LE45" s="95"/>
      <c r="LF45" s="95"/>
      <c r="LG45" s="95"/>
      <c r="LH45" s="95"/>
      <c r="LI45" s="95"/>
      <c r="LJ45" s="95"/>
      <c r="LK45" s="95"/>
      <c r="LL45" s="95"/>
      <c r="LM45" s="95"/>
      <c r="LN45" s="95"/>
      <c r="LO45" s="95"/>
      <c r="LP45" s="95"/>
      <c r="LQ45" s="95"/>
      <c r="LR45" s="95"/>
      <c r="LS45" s="95"/>
      <c r="LT45" s="95"/>
      <c r="LU45" s="95"/>
      <c r="LV45" s="95"/>
      <c r="LW45" s="95"/>
      <c r="LX45" s="95"/>
      <c r="LY45" s="95"/>
      <c r="LZ45" s="95"/>
      <c r="MA45" s="95"/>
      <c r="MB45" s="95"/>
      <c r="MC45" s="95"/>
      <c r="MD45" s="95"/>
      <c r="ME45" s="95"/>
      <c r="MF45" s="95"/>
      <c r="MG45" s="95"/>
      <c r="MH45" s="95"/>
      <c r="MI45" s="95"/>
      <c r="MJ45" s="95"/>
      <c r="MK45" s="95"/>
      <c r="ML45" s="95"/>
      <c r="MM45" s="95"/>
      <c r="MN45" s="95"/>
      <c r="MO45" s="95"/>
      <c r="MP45" s="95"/>
      <c r="MQ45" s="95"/>
      <c r="MR45" s="95"/>
      <c r="MS45" s="95"/>
      <c r="MT45" s="95"/>
      <c r="MU45" s="95"/>
      <c r="MV45" s="95"/>
      <c r="MW45" s="95"/>
      <c r="MX45" s="95"/>
      <c r="MY45" s="95"/>
      <c r="MZ45" s="95"/>
      <c r="NA45" s="95"/>
      <c r="NB45" s="95"/>
      <c r="NC45" s="95"/>
      <c r="ND45" s="95"/>
      <c r="NE45" s="95"/>
      <c r="NF45" s="95"/>
      <c r="NG45" s="95"/>
      <c r="NH45" s="95"/>
      <c r="NI45" s="95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5"/>
      <c r="NX45" s="95"/>
      <c r="NY45" s="95"/>
      <c r="NZ45" s="95"/>
      <c r="OA45" s="95"/>
      <c r="OB45" s="95"/>
      <c r="OC45" s="95"/>
      <c r="OD45" s="95"/>
      <c r="OE45" s="95"/>
      <c r="OF45" s="95"/>
      <c r="OG45" s="95"/>
      <c r="OH45" s="95"/>
      <c r="OI45" s="95"/>
      <c r="OJ45" s="95"/>
      <c r="OK45" s="95"/>
      <c r="OL45" s="95"/>
      <c r="OM45" s="95"/>
      <c r="ON45" s="95"/>
      <c r="OO45" s="95"/>
      <c r="OP45" s="95"/>
      <c r="OQ45" s="95"/>
      <c r="OR45" s="95"/>
      <c r="OS45" s="95"/>
      <c r="OT45" s="95"/>
      <c r="OU45" s="95"/>
      <c r="OV45" s="95"/>
      <c r="OW45" s="95"/>
      <c r="OX45" s="95"/>
      <c r="OY45" s="95"/>
      <c r="OZ45" s="95"/>
      <c r="PA45" s="95"/>
      <c r="PB45" s="95"/>
      <c r="PC45" s="95"/>
      <c r="PD45" s="95"/>
      <c r="PE45" s="95"/>
      <c r="PF45" s="95"/>
      <c r="PG45" s="95"/>
      <c r="PH45" s="95"/>
      <c r="PI45" s="95"/>
      <c r="PJ45" s="95"/>
      <c r="PK45" s="95"/>
      <c r="PL45" s="95"/>
      <c r="PM45" s="95"/>
      <c r="PN45" s="95"/>
      <c r="PO45" s="95"/>
      <c r="PP45" s="95"/>
      <c r="PQ45" s="95"/>
      <c r="PR45" s="95"/>
      <c r="PS45" s="95"/>
      <c r="PT45" s="95"/>
      <c r="PU45" s="95"/>
      <c r="PV45" s="95"/>
      <c r="PW45" s="95"/>
      <c r="PX45" s="95"/>
      <c r="PY45" s="95"/>
      <c r="PZ45" s="95"/>
      <c r="QA45" s="95"/>
      <c r="QB45" s="95"/>
      <c r="QC45" s="95"/>
      <c r="QD45" s="95"/>
      <c r="QE45" s="95"/>
      <c r="QF45" s="95"/>
      <c r="QG45" s="95"/>
      <c r="QH45" s="95"/>
      <c r="QI45" s="95"/>
      <c r="QJ45" s="95"/>
      <c r="QK45" s="95"/>
      <c r="QL45" s="95"/>
      <c r="QM45" s="95"/>
      <c r="QN45" s="95"/>
      <c r="QO45" s="95"/>
      <c r="QP45" s="95"/>
      <c r="QQ45" s="95"/>
      <c r="QR45" s="95"/>
      <c r="QS45" s="95"/>
      <c r="QT45" s="95"/>
      <c r="QU45" s="95"/>
      <c r="QV45" s="95"/>
      <c r="QW45" s="95"/>
      <c r="QX45" s="95"/>
      <c r="QY45" s="95"/>
      <c r="QZ45" s="95"/>
      <c r="RA45" s="95"/>
      <c r="RB45" s="95"/>
      <c r="RC45" s="95"/>
      <c r="RD45" s="95"/>
      <c r="RE45" s="95"/>
      <c r="RF45" s="95"/>
      <c r="RG45" s="95"/>
      <c r="RH45" s="95"/>
      <c r="RI45" s="95"/>
      <c r="RJ45" s="95"/>
      <c r="RK45" s="95"/>
      <c r="RL45" s="95"/>
      <c r="RM45" s="95"/>
      <c r="RN45" s="95"/>
      <c r="RO45" s="95"/>
      <c r="RP45" s="95"/>
      <c r="RQ45" s="95"/>
      <c r="RR45" s="95"/>
      <c r="RS45" s="95"/>
      <c r="RT45" s="95"/>
      <c r="RU45" s="95"/>
      <c r="RV45" s="95"/>
      <c r="RW45" s="95"/>
      <c r="RX45" s="95"/>
      <c r="RY45" s="95"/>
      <c r="RZ45" s="95"/>
      <c r="SA45" s="95"/>
      <c r="SB45" s="95"/>
      <c r="SC45" s="95"/>
      <c r="SD45" s="95"/>
      <c r="SE45" s="95"/>
      <c r="SF45" s="95"/>
      <c r="SG45" s="95"/>
      <c r="SH45" s="95"/>
      <c r="SI45" s="95"/>
      <c r="SJ45" s="95"/>
      <c r="SK45" s="95"/>
      <c r="SL45" s="95"/>
      <c r="SM45" s="95"/>
      <c r="SN45" s="95"/>
      <c r="SO45" s="95"/>
      <c r="SP45" s="95"/>
      <c r="SQ45" s="95"/>
      <c r="SR45" s="95"/>
      <c r="SS45" s="95"/>
      <c r="ST45" s="95"/>
      <c r="SU45" s="95"/>
      <c r="SV45" s="95"/>
      <c r="SW45" s="95"/>
      <c r="SX45" s="95"/>
      <c r="SY45" s="95"/>
      <c r="SZ45" s="95"/>
      <c r="TA45" s="95"/>
      <c r="TB45" s="95"/>
      <c r="TC45" s="95"/>
      <c r="TD45" s="95"/>
      <c r="TE45" s="95"/>
      <c r="TF45" s="95"/>
      <c r="TG45" s="95"/>
      <c r="TH45" s="95"/>
      <c r="TI45" s="95"/>
      <c r="TJ45" s="95"/>
      <c r="TK45" s="95"/>
      <c r="TL45" s="95"/>
      <c r="TM45" s="95"/>
      <c r="TN45" s="95"/>
      <c r="TO45" s="95"/>
      <c r="TP45" s="95"/>
      <c r="TQ45" s="95"/>
      <c r="TR45" s="95"/>
      <c r="TS45" s="95"/>
      <c r="TT45" s="95"/>
      <c r="TU45" s="95"/>
      <c r="TV45" s="95"/>
      <c r="TW45" s="95"/>
      <c r="TX45" s="95"/>
      <c r="TY45" s="95"/>
      <c r="TZ45" s="95"/>
      <c r="UA45" s="95"/>
      <c r="UB45" s="95"/>
      <c r="UC45" s="95"/>
      <c r="UD45" s="95"/>
      <c r="UE45" s="95"/>
      <c r="UF45" s="95"/>
      <c r="UG45" s="95"/>
      <c r="UH45" s="95"/>
      <c r="UI45" s="95"/>
      <c r="UJ45" s="95"/>
      <c r="UK45" s="95"/>
      <c r="UL45" s="95"/>
      <c r="UM45" s="95"/>
      <c r="UN45" s="95"/>
      <c r="UO45" s="95"/>
      <c r="UP45" s="95"/>
      <c r="UQ45" s="95"/>
      <c r="UR45" s="95"/>
      <c r="US45" s="95"/>
      <c r="UT45" s="95"/>
      <c r="UU45" s="95"/>
      <c r="UV45" s="95"/>
      <c r="UW45" s="95"/>
      <c r="UX45" s="95"/>
      <c r="UY45" s="95"/>
      <c r="UZ45" s="95"/>
      <c r="VA45" s="95"/>
      <c r="VB45" s="95"/>
      <c r="VC45" s="95"/>
      <c r="VD45" s="95"/>
      <c r="VE45" s="95"/>
      <c r="VF45" s="95"/>
      <c r="VG45" s="95"/>
      <c r="VH45" s="95"/>
      <c r="VI45" s="95"/>
      <c r="VJ45" s="95"/>
      <c r="VK45" s="95"/>
      <c r="VL45" s="95"/>
      <c r="VM45" s="95"/>
      <c r="VN45" s="95"/>
      <c r="VO45" s="95"/>
      <c r="VP45" s="95"/>
      <c r="VQ45" s="95"/>
      <c r="VR45" s="95"/>
      <c r="VS45" s="95"/>
      <c r="VT45" s="95"/>
      <c r="VU45" s="95"/>
      <c r="VV45" s="95"/>
      <c r="VW45" s="95"/>
      <c r="VX45" s="95"/>
      <c r="VY45" s="95"/>
      <c r="VZ45" s="95"/>
      <c r="WA45" s="95"/>
      <c r="WB45" s="95"/>
      <c r="WC45" s="95"/>
      <c r="WD45" s="95"/>
      <c r="WE45" s="95"/>
      <c r="WF45" s="95"/>
      <c r="WG45" s="95"/>
      <c r="WH45" s="95"/>
      <c r="WI45" s="95"/>
      <c r="WJ45" s="95"/>
      <c r="WK45" s="95"/>
      <c r="WL45" s="95"/>
      <c r="WM45" s="95"/>
      <c r="WN45" s="95"/>
      <c r="WO45" s="95"/>
      <c r="WP45" s="95"/>
      <c r="WQ45" s="95"/>
      <c r="WR45" s="95"/>
      <c r="WS45" s="95"/>
      <c r="WT45" s="95"/>
      <c r="WU45" s="95"/>
      <c r="WV45" s="95"/>
      <c r="WW45" s="95"/>
      <c r="WX45" s="95"/>
      <c r="WY45" s="95"/>
      <c r="WZ45" s="95"/>
      <c r="XA45" s="95"/>
      <c r="XB45" s="95"/>
      <c r="XC45" s="95"/>
    </row>
    <row r="46" spans="1:627" ht="15.95" customHeight="1" x14ac:dyDescent="0.25">
      <c r="A46" s="89">
        <v>71558</v>
      </c>
      <c r="B46" s="89" t="s">
        <v>193</v>
      </c>
      <c r="C46" s="109" t="s">
        <v>194</v>
      </c>
      <c r="D46" s="89" t="s">
        <v>127</v>
      </c>
      <c r="E46" s="89" t="s">
        <v>151</v>
      </c>
      <c r="F46" s="89" t="s">
        <v>152</v>
      </c>
      <c r="G46" s="89" t="s">
        <v>153</v>
      </c>
      <c r="H46" s="89" t="s">
        <v>154</v>
      </c>
      <c r="I46" s="89" t="s">
        <v>195</v>
      </c>
      <c r="J46" s="89" t="s">
        <v>142</v>
      </c>
      <c r="K46" s="89" t="s">
        <v>3</v>
      </c>
      <c r="L46" s="90">
        <v>8300</v>
      </c>
      <c r="M46" s="90">
        <v>8300</v>
      </c>
      <c r="N46" s="90">
        <v>0</v>
      </c>
      <c r="O46" s="90">
        <v>8300</v>
      </c>
      <c r="P46" s="90">
        <v>2512.7600000000002</v>
      </c>
      <c r="Q46" s="90">
        <v>-5787.24</v>
      </c>
      <c r="R46" s="90">
        <v>0.3</v>
      </c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</row>
    <row r="47" spans="1:627" ht="15.95" customHeight="1" x14ac:dyDescent="0.25">
      <c r="A47" s="89">
        <v>71560</v>
      </c>
      <c r="B47" s="89" t="s">
        <v>193</v>
      </c>
      <c r="C47" s="109" t="s">
        <v>194</v>
      </c>
      <c r="D47" s="89" t="s">
        <v>127</v>
      </c>
      <c r="E47" s="89" t="s">
        <v>151</v>
      </c>
      <c r="F47" s="89" t="s">
        <v>152</v>
      </c>
      <c r="G47" s="89" t="s">
        <v>153</v>
      </c>
      <c r="H47" s="89" t="s">
        <v>154</v>
      </c>
      <c r="I47" s="89" t="s">
        <v>195</v>
      </c>
      <c r="J47" s="89" t="s">
        <v>143</v>
      </c>
      <c r="K47" s="89" t="s">
        <v>9</v>
      </c>
      <c r="L47" s="90">
        <v>8300</v>
      </c>
      <c r="M47" s="90">
        <v>8300</v>
      </c>
      <c r="N47" s="90">
        <v>0</v>
      </c>
      <c r="O47" s="90">
        <v>8300</v>
      </c>
      <c r="P47" s="90">
        <v>2512.7600000000002</v>
      </c>
      <c r="Q47" s="90">
        <v>-5787.24</v>
      </c>
      <c r="R47" s="90">
        <v>0.3</v>
      </c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</row>
    <row r="48" spans="1:627" ht="15.95" customHeight="1" x14ac:dyDescent="0.25">
      <c r="A48" s="89">
        <v>71562</v>
      </c>
      <c r="B48" s="89" t="s">
        <v>193</v>
      </c>
      <c r="C48" s="109" t="s">
        <v>194</v>
      </c>
      <c r="D48" s="89" t="s">
        <v>127</v>
      </c>
      <c r="E48" s="89" t="s">
        <v>151</v>
      </c>
      <c r="F48" s="89" t="s">
        <v>152</v>
      </c>
      <c r="G48" s="89" t="s">
        <v>153</v>
      </c>
      <c r="H48" s="89" t="s">
        <v>154</v>
      </c>
      <c r="I48" s="89" t="s">
        <v>195</v>
      </c>
      <c r="J48" s="89" t="s">
        <v>180</v>
      </c>
      <c r="K48" s="89" t="s">
        <v>74</v>
      </c>
      <c r="L48" s="90">
        <v>8300</v>
      </c>
      <c r="M48" s="90">
        <v>8300</v>
      </c>
      <c r="N48" s="90">
        <v>0</v>
      </c>
      <c r="O48" s="90">
        <v>8300</v>
      </c>
      <c r="P48" s="90">
        <v>2512.7600000000002</v>
      </c>
      <c r="Q48" s="90">
        <v>-5787.24</v>
      </c>
      <c r="R48" s="90">
        <v>0.3</v>
      </c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</row>
    <row r="49" spans="1:627" s="96" customFormat="1" ht="15.95" customHeight="1" x14ac:dyDescent="0.25">
      <c r="A49" s="105">
        <v>71566</v>
      </c>
      <c r="B49" s="105" t="s">
        <v>197</v>
      </c>
      <c r="C49" s="106" t="s">
        <v>198</v>
      </c>
      <c r="D49" s="107" t="s">
        <v>127</v>
      </c>
      <c r="E49" s="107" t="s">
        <v>151</v>
      </c>
      <c r="F49" s="107" t="s">
        <v>152</v>
      </c>
      <c r="G49" s="107" t="s">
        <v>153</v>
      </c>
      <c r="H49" s="107" t="s">
        <v>154</v>
      </c>
      <c r="I49" s="107" t="s">
        <v>199</v>
      </c>
      <c r="J49" s="107" t="s">
        <v>130</v>
      </c>
      <c r="K49" s="107" t="s">
        <v>200</v>
      </c>
      <c r="L49" s="108">
        <v>9999</v>
      </c>
      <c r="M49" s="108">
        <v>9999</v>
      </c>
      <c r="N49" s="108">
        <v>0</v>
      </c>
      <c r="O49" s="108">
        <v>9999</v>
      </c>
      <c r="P49" s="108">
        <v>3168</v>
      </c>
      <c r="Q49" s="108">
        <v>-6831</v>
      </c>
      <c r="R49" s="108">
        <v>0.32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</row>
    <row r="50" spans="1:627" ht="15.95" customHeight="1" x14ac:dyDescent="0.25">
      <c r="A50" s="89">
        <v>71568</v>
      </c>
      <c r="B50" s="89" t="s">
        <v>197</v>
      </c>
      <c r="C50" s="109" t="s">
        <v>198</v>
      </c>
      <c r="D50" s="89" t="s">
        <v>127</v>
      </c>
      <c r="E50" s="89" t="s">
        <v>151</v>
      </c>
      <c r="F50" s="89" t="s">
        <v>152</v>
      </c>
      <c r="G50" s="89" t="s">
        <v>153</v>
      </c>
      <c r="H50" s="89" t="s">
        <v>154</v>
      </c>
      <c r="I50" s="89" t="s">
        <v>199</v>
      </c>
      <c r="J50" s="89" t="s">
        <v>142</v>
      </c>
      <c r="K50" s="89" t="s">
        <v>3</v>
      </c>
      <c r="L50" s="90">
        <v>9999</v>
      </c>
      <c r="M50" s="90">
        <v>9999</v>
      </c>
      <c r="N50" s="90">
        <v>0</v>
      </c>
      <c r="O50" s="90">
        <v>9999</v>
      </c>
      <c r="P50" s="90">
        <v>3168</v>
      </c>
      <c r="Q50" s="90">
        <v>-6831</v>
      </c>
      <c r="R50" s="90">
        <v>0.32</v>
      </c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</row>
    <row r="51" spans="1:627" ht="15.95" customHeight="1" x14ac:dyDescent="0.25">
      <c r="A51" s="89">
        <v>71570</v>
      </c>
      <c r="B51" s="89" t="s">
        <v>197</v>
      </c>
      <c r="C51" s="109" t="s">
        <v>198</v>
      </c>
      <c r="D51" s="89" t="s">
        <v>127</v>
      </c>
      <c r="E51" s="89" t="s">
        <v>151</v>
      </c>
      <c r="F51" s="89" t="s">
        <v>152</v>
      </c>
      <c r="G51" s="89" t="s">
        <v>153</v>
      </c>
      <c r="H51" s="89" t="s">
        <v>154</v>
      </c>
      <c r="I51" s="89" t="s">
        <v>199</v>
      </c>
      <c r="J51" s="89" t="s">
        <v>143</v>
      </c>
      <c r="K51" s="89" t="s">
        <v>9</v>
      </c>
      <c r="L51" s="90">
        <v>9999</v>
      </c>
      <c r="M51" s="90">
        <v>9999</v>
      </c>
      <c r="N51" s="90">
        <v>0</v>
      </c>
      <c r="O51" s="90">
        <v>9999</v>
      </c>
      <c r="P51" s="90">
        <v>3168</v>
      </c>
      <c r="Q51" s="90">
        <v>-6831</v>
      </c>
      <c r="R51" s="90">
        <v>0.32</v>
      </c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</row>
    <row r="52" spans="1:627" ht="15.95" customHeight="1" x14ac:dyDescent="0.25">
      <c r="A52" s="89">
        <v>71572</v>
      </c>
      <c r="B52" s="89" t="s">
        <v>197</v>
      </c>
      <c r="C52" s="109" t="s">
        <v>198</v>
      </c>
      <c r="D52" s="89" t="s">
        <v>127</v>
      </c>
      <c r="E52" s="89" t="s">
        <v>151</v>
      </c>
      <c r="F52" s="89" t="s">
        <v>152</v>
      </c>
      <c r="G52" s="89" t="s">
        <v>153</v>
      </c>
      <c r="H52" s="89" t="s">
        <v>154</v>
      </c>
      <c r="I52" s="89" t="s">
        <v>199</v>
      </c>
      <c r="J52" s="89" t="s">
        <v>176</v>
      </c>
      <c r="K52" s="89" t="s">
        <v>19</v>
      </c>
      <c r="L52" s="90">
        <v>1327</v>
      </c>
      <c r="M52" s="90">
        <v>1327</v>
      </c>
      <c r="N52" s="90">
        <v>0</v>
      </c>
      <c r="O52" s="90">
        <v>1327</v>
      </c>
      <c r="P52" s="90">
        <v>0</v>
      </c>
      <c r="Q52" s="90">
        <v>-1327</v>
      </c>
      <c r="R52" s="90">
        <v>0</v>
      </c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  <c r="JB52" s="90"/>
      <c r="JC52" s="90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90"/>
      <c r="JO52" s="90"/>
      <c r="JP52" s="90"/>
      <c r="JQ52" s="90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90"/>
      <c r="KC52" s="90"/>
      <c r="KD52" s="90"/>
      <c r="KE52" s="90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90"/>
      <c r="KQ52" s="90"/>
      <c r="KR52" s="90"/>
      <c r="KS52" s="90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90"/>
      <c r="LE52" s="90"/>
      <c r="LF52" s="90"/>
      <c r="LG52" s="90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90"/>
      <c r="LS52" s="90"/>
      <c r="LT52" s="90"/>
      <c r="LU52" s="90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90"/>
      <c r="MG52" s="90"/>
      <c r="MH52" s="90"/>
      <c r="MI52" s="90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</row>
    <row r="53" spans="1:627" ht="15.95" customHeight="1" x14ac:dyDescent="0.25">
      <c r="A53" s="89">
        <v>71580</v>
      </c>
      <c r="B53" s="89" t="s">
        <v>197</v>
      </c>
      <c r="C53" s="109" t="s">
        <v>198</v>
      </c>
      <c r="D53" s="89" t="s">
        <v>127</v>
      </c>
      <c r="E53" s="89" t="s">
        <v>151</v>
      </c>
      <c r="F53" s="89" t="s">
        <v>152</v>
      </c>
      <c r="G53" s="89" t="s">
        <v>153</v>
      </c>
      <c r="H53" s="89" t="s">
        <v>154</v>
      </c>
      <c r="I53" s="89" t="s">
        <v>199</v>
      </c>
      <c r="J53" s="89" t="s">
        <v>144</v>
      </c>
      <c r="K53" s="89" t="s">
        <v>58</v>
      </c>
      <c r="L53" s="90">
        <v>4425</v>
      </c>
      <c r="M53" s="90">
        <v>4425</v>
      </c>
      <c r="N53" s="90">
        <v>0</v>
      </c>
      <c r="O53" s="90">
        <v>4425</v>
      </c>
      <c r="P53" s="90">
        <v>944.16</v>
      </c>
      <c r="Q53" s="90">
        <v>-3480.84</v>
      </c>
      <c r="R53" s="90">
        <v>0.21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  <c r="JB53" s="90"/>
      <c r="JC53" s="90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90"/>
      <c r="JO53" s="90"/>
      <c r="JP53" s="90"/>
      <c r="JQ53" s="90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90"/>
      <c r="KC53" s="90"/>
      <c r="KD53" s="90"/>
      <c r="KE53" s="90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90"/>
      <c r="KQ53" s="90"/>
      <c r="KR53" s="90"/>
      <c r="KS53" s="90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90"/>
      <c r="LE53" s="90"/>
      <c r="LF53" s="90"/>
      <c r="LG53" s="90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90"/>
      <c r="LS53" s="90"/>
      <c r="LT53" s="90"/>
      <c r="LU53" s="90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90"/>
      <c r="MG53" s="90"/>
      <c r="MH53" s="90"/>
      <c r="MI53" s="90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</row>
    <row r="54" spans="1:627" ht="15.95" customHeight="1" x14ac:dyDescent="0.25">
      <c r="A54" s="89">
        <v>71588</v>
      </c>
      <c r="B54" s="89" t="s">
        <v>197</v>
      </c>
      <c r="C54" s="109" t="s">
        <v>198</v>
      </c>
      <c r="D54" s="89" t="s">
        <v>127</v>
      </c>
      <c r="E54" s="89" t="s">
        <v>151</v>
      </c>
      <c r="F54" s="89" t="s">
        <v>152</v>
      </c>
      <c r="G54" s="89" t="s">
        <v>153</v>
      </c>
      <c r="H54" s="89" t="s">
        <v>154</v>
      </c>
      <c r="I54" s="89" t="s">
        <v>199</v>
      </c>
      <c r="J54" s="89" t="s">
        <v>179</v>
      </c>
      <c r="K54" s="89" t="s">
        <v>65</v>
      </c>
      <c r="L54" s="90">
        <v>4247</v>
      </c>
      <c r="M54" s="90">
        <v>4247</v>
      </c>
      <c r="N54" s="90">
        <v>0</v>
      </c>
      <c r="O54" s="90">
        <v>4247</v>
      </c>
      <c r="P54" s="90">
        <v>2223.84</v>
      </c>
      <c r="Q54" s="90">
        <v>-2023.1599999999999</v>
      </c>
      <c r="R54" s="90">
        <v>0.52</v>
      </c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</row>
    <row r="55" spans="1:627" ht="15.95" customHeight="1" x14ac:dyDescent="0.25">
      <c r="A55" s="89">
        <v>71596</v>
      </c>
      <c r="B55" s="89" t="s">
        <v>197</v>
      </c>
      <c r="C55" s="109" t="s">
        <v>201</v>
      </c>
      <c r="D55" s="89" t="s">
        <v>127</v>
      </c>
      <c r="E55" s="89" t="s">
        <v>151</v>
      </c>
      <c r="F55" s="89" t="s">
        <v>152</v>
      </c>
      <c r="G55" s="89" t="s">
        <v>153</v>
      </c>
      <c r="H55" s="89" t="s">
        <v>154</v>
      </c>
      <c r="I55" s="89" t="s">
        <v>199</v>
      </c>
      <c r="J55" s="89" t="s">
        <v>185</v>
      </c>
      <c r="K55" s="89" t="s">
        <v>5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</row>
    <row r="56" spans="1:627" ht="15.95" customHeight="1" x14ac:dyDescent="0.25">
      <c r="A56" s="89">
        <v>71598</v>
      </c>
      <c r="B56" s="89" t="s">
        <v>197</v>
      </c>
      <c r="C56" s="109" t="s">
        <v>201</v>
      </c>
      <c r="D56" s="89" t="s">
        <v>127</v>
      </c>
      <c r="E56" s="89" t="s">
        <v>151</v>
      </c>
      <c r="F56" s="89" t="s">
        <v>152</v>
      </c>
      <c r="G56" s="89" t="s">
        <v>153</v>
      </c>
      <c r="H56" s="89" t="s">
        <v>154</v>
      </c>
      <c r="I56" s="89" t="s">
        <v>199</v>
      </c>
      <c r="J56" s="89" t="s">
        <v>186</v>
      </c>
      <c r="K56" s="89" t="s">
        <v>81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0"/>
      <c r="OZ56" s="90"/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90"/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90"/>
      <c r="SE56" s="90"/>
      <c r="SF56" s="90"/>
      <c r="SG56" s="90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90"/>
      <c r="SS56" s="90"/>
      <c r="ST56" s="90"/>
      <c r="SU56" s="90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90"/>
      <c r="TG56" s="90"/>
      <c r="TH56" s="90"/>
      <c r="TI56" s="90"/>
      <c r="TJ56" s="90"/>
      <c r="TK56" s="90"/>
      <c r="TL56" s="90"/>
      <c r="TM56" s="90"/>
      <c r="TN56" s="90"/>
      <c r="TO56" s="90"/>
      <c r="TP56" s="90"/>
      <c r="TQ56" s="90"/>
      <c r="TR56" s="90"/>
      <c r="TS56" s="90"/>
      <c r="TT56" s="90"/>
      <c r="TU56" s="90"/>
      <c r="TV56" s="90"/>
      <c r="TW56" s="90"/>
      <c r="TX56" s="90"/>
      <c r="TY56" s="90"/>
      <c r="TZ56" s="90"/>
      <c r="UA56" s="90"/>
      <c r="UB56" s="90"/>
      <c r="UC56" s="90"/>
      <c r="UD56" s="90"/>
      <c r="UE56" s="90"/>
      <c r="UF56" s="90"/>
      <c r="UG56" s="90"/>
      <c r="UH56" s="90"/>
      <c r="UI56" s="90"/>
      <c r="UJ56" s="90"/>
      <c r="UK56" s="90"/>
      <c r="UL56" s="90"/>
      <c r="UM56" s="90"/>
      <c r="UN56" s="90"/>
      <c r="UO56" s="90"/>
      <c r="UP56" s="90"/>
      <c r="UQ56" s="90"/>
      <c r="UR56" s="90"/>
      <c r="US56" s="90"/>
      <c r="UT56" s="90"/>
      <c r="UU56" s="90"/>
      <c r="UV56" s="90"/>
      <c r="UW56" s="90"/>
      <c r="UX56" s="90"/>
      <c r="UY56" s="90"/>
      <c r="UZ56" s="90"/>
      <c r="VA56" s="90"/>
      <c r="VB56" s="90"/>
      <c r="VC56" s="90"/>
      <c r="VD56" s="90"/>
      <c r="VE56" s="90"/>
      <c r="VF56" s="90"/>
      <c r="VG56" s="90"/>
      <c r="VH56" s="90"/>
      <c r="VI56" s="90"/>
      <c r="VJ56" s="90"/>
      <c r="VK56" s="90"/>
      <c r="VL56" s="90"/>
      <c r="VM56" s="90"/>
      <c r="VN56" s="90"/>
      <c r="VO56" s="90"/>
      <c r="VP56" s="90"/>
      <c r="VQ56" s="90"/>
      <c r="VR56" s="90"/>
      <c r="VS56" s="90"/>
      <c r="VT56" s="90"/>
      <c r="VU56" s="90"/>
      <c r="VV56" s="90"/>
      <c r="VW56" s="90"/>
      <c r="VX56" s="90"/>
      <c r="VY56" s="90"/>
      <c r="VZ56" s="90"/>
      <c r="WA56" s="90"/>
      <c r="WB56" s="90"/>
      <c r="WC56" s="90"/>
      <c r="WD56" s="90"/>
      <c r="WE56" s="90"/>
      <c r="WF56" s="90"/>
      <c r="WG56" s="90"/>
      <c r="WH56" s="90"/>
      <c r="WI56" s="90"/>
      <c r="WJ56" s="90"/>
      <c r="WK56" s="90"/>
      <c r="WL56" s="90"/>
      <c r="WM56" s="90"/>
      <c r="WN56" s="90"/>
      <c r="WO56" s="90"/>
      <c r="WP56" s="90"/>
      <c r="WQ56" s="90"/>
      <c r="WR56" s="90"/>
      <c r="WS56" s="90"/>
      <c r="WT56" s="90"/>
      <c r="WU56" s="90"/>
      <c r="WV56" s="90"/>
      <c r="WW56" s="90"/>
      <c r="WX56" s="90"/>
      <c r="WY56" s="90"/>
      <c r="WZ56" s="90"/>
      <c r="XA56" s="90"/>
      <c r="XB56" s="90"/>
      <c r="XC56" s="90"/>
    </row>
    <row r="57" spans="1:627" s="96" customFormat="1" ht="15.95" customHeight="1" x14ac:dyDescent="0.25">
      <c r="A57" s="105">
        <v>71610</v>
      </c>
      <c r="B57" s="105" t="s">
        <v>202</v>
      </c>
      <c r="C57" s="106" t="s">
        <v>198</v>
      </c>
      <c r="D57" s="107" t="s">
        <v>127</v>
      </c>
      <c r="E57" s="107" t="s">
        <v>151</v>
      </c>
      <c r="F57" s="107" t="s">
        <v>152</v>
      </c>
      <c r="G57" s="107" t="s">
        <v>153</v>
      </c>
      <c r="H57" s="107" t="s">
        <v>154</v>
      </c>
      <c r="I57" s="107" t="s">
        <v>203</v>
      </c>
      <c r="J57" s="107" t="s">
        <v>130</v>
      </c>
      <c r="K57" s="107" t="s">
        <v>204</v>
      </c>
      <c r="L57" s="108">
        <v>908</v>
      </c>
      <c r="M57" s="108">
        <v>908</v>
      </c>
      <c r="N57" s="108">
        <v>0</v>
      </c>
      <c r="O57" s="108">
        <v>908</v>
      </c>
      <c r="P57" s="108">
        <v>270</v>
      </c>
      <c r="Q57" s="108">
        <v>-638</v>
      </c>
      <c r="R57" s="108">
        <v>0.3</v>
      </c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95"/>
      <c r="KC57" s="95"/>
      <c r="KD57" s="95"/>
      <c r="KE57" s="95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95"/>
      <c r="KQ57" s="95"/>
      <c r="KR57" s="95"/>
      <c r="KS57" s="95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95"/>
      <c r="LE57" s="95"/>
      <c r="LF57" s="95"/>
      <c r="LG57" s="95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95"/>
      <c r="LS57" s="95"/>
      <c r="LT57" s="95"/>
      <c r="LU57" s="95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95"/>
      <c r="MG57" s="95"/>
      <c r="MH57" s="95"/>
      <c r="MI57" s="95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95"/>
      <c r="MU57" s="95"/>
      <c r="MV57" s="95"/>
      <c r="MW57" s="95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95"/>
      <c r="NI57" s="95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5"/>
      <c r="NX57" s="95"/>
      <c r="NY57" s="95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95"/>
      <c r="OK57" s="95"/>
      <c r="OL57" s="95"/>
      <c r="OM57" s="95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95"/>
      <c r="OY57" s="95"/>
      <c r="OZ57" s="95"/>
      <c r="PA57" s="95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95"/>
      <c r="PM57" s="95"/>
      <c r="PN57" s="95"/>
      <c r="PO57" s="95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95"/>
      <c r="QA57" s="95"/>
      <c r="QB57" s="95"/>
      <c r="QC57" s="95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95"/>
      <c r="QO57" s="95"/>
      <c r="QP57" s="95"/>
      <c r="QQ57" s="95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95"/>
      <c r="RC57" s="95"/>
      <c r="RD57" s="95"/>
      <c r="RE57" s="95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95"/>
      <c r="RQ57" s="95"/>
      <c r="RR57" s="95"/>
      <c r="RS57" s="95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95"/>
      <c r="SE57" s="95"/>
      <c r="SF57" s="95"/>
      <c r="SG57" s="95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95"/>
      <c r="SS57" s="95"/>
      <c r="ST57" s="95"/>
      <c r="SU57" s="95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95"/>
      <c r="TG57" s="95"/>
      <c r="TH57" s="95"/>
      <c r="TI57" s="95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95"/>
      <c r="TU57" s="95"/>
      <c r="TV57" s="95"/>
      <c r="TW57" s="95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95"/>
      <c r="UI57" s="95"/>
      <c r="UJ57" s="95"/>
      <c r="UK57" s="95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95"/>
      <c r="UW57" s="95"/>
      <c r="UX57" s="95"/>
      <c r="UY57" s="95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95"/>
      <c r="VK57" s="95"/>
      <c r="VL57" s="95"/>
      <c r="VM57" s="95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95"/>
      <c r="VZ57" s="95"/>
      <c r="WA57" s="95"/>
      <c r="WB57" s="95"/>
      <c r="WC57" s="95"/>
      <c r="WD57" s="95"/>
      <c r="WE57" s="95"/>
      <c r="WF57" s="95"/>
      <c r="WG57" s="95"/>
      <c r="WH57" s="95"/>
      <c r="WI57" s="95"/>
      <c r="WJ57" s="95"/>
      <c r="WK57" s="95"/>
      <c r="WL57" s="95"/>
      <c r="WM57" s="95"/>
      <c r="WN57" s="95"/>
      <c r="WO57" s="95"/>
      <c r="WP57" s="95"/>
      <c r="WQ57" s="95"/>
      <c r="WR57" s="95"/>
      <c r="WS57" s="95"/>
      <c r="WT57" s="95"/>
      <c r="WU57" s="95"/>
      <c r="WV57" s="95"/>
      <c r="WW57" s="95"/>
      <c r="WX57" s="95"/>
      <c r="WY57" s="95"/>
      <c r="WZ57" s="95"/>
      <c r="XA57" s="95"/>
      <c r="XB57" s="95"/>
      <c r="XC57" s="95"/>
    </row>
    <row r="58" spans="1:627" ht="15.95" customHeight="1" x14ac:dyDescent="0.25">
      <c r="A58" s="89">
        <v>71612</v>
      </c>
      <c r="B58" s="89" t="s">
        <v>202</v>
      </c>
      <c r="C58" s="109" t="s">
        <v>198</v>
      </c>
      <c r="D58" s="89" t="s">
        <v>127</v>
      </c>
      <c r="E58" s="89" t="s">
        <v>151</v>
      </c>
      <c r="F58" s="89" t="s">
        <v>152</v>
      </c>
      <c r="G58" s="89" t="s">
        <v>153</v>
      </c>
      <c r="H58" s="89" t="s">
        <v>154</v>
      </c>
      <c r="I58" s="89" t="s">
        <v>203</v>
      </c>
      <c r="J58" s="89" t="s">
        <v>142</v>
      </c>
      <c r="K58" s="89" t="s">
        <v>3</v>
      </c>
      <c r="L58" s="90">
        <v>908</v>
      </c>
      <c r="M58" s="90">
        <v>908</v>
      </c>
      <c r="N58" s="90">
        <v>0</v>
      </c>
      <c r="O58" s="90">
        <v>908</v>
      </c>
      <c r="P58" s="90">
        <v>270</v>
      </c>
      <c r="Q58" s="90">
        <v>-638</v>
      </c>
      <c r="R58" s="90">
        <v>0.3</v>
      </c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</row>
    <row r="59" spans="1:627" ht="15.95" customHeight="1" x14ac:dyDescent="0.25">
      <c r="A59" s="89">
        <v>71614</v>
      </c>
      <c r="B59" s="89" t="s">
        <v>202</v>
      </c>
      <c r="C59" s="109" t="s">
        <v>198</v>
      </c>
      <c r="D59" s="89" t="s">
        <v>127</v>
      </c>
      <c r="E59" s="89" t="s">
        <v>151</v>
      </c>
      <c r="F59" s="89" t="s">
        <v>152</v>
      </c>
      <c r="G59" s="89" t="s">
        <v>153</v>
      </c>
      <c r="H59" s="89" t="s">
        <v>154</v>
      </c>
      <c r="I59" s="89" t="s">
        <v>203</v>
      </c>
      <c r="J59" s="89" t="s">
        <v>143</v>
      </c>
      <c r="K59" s="89" t="s">
        <v>9</v>
      </c>
      <c r="L59" s="90">
        <v>908</v>
      </c>
      <c r="M59" s="90">
        <v>908</v>
      </c>
      <c r="N59" s="90">
        <v>0</v>
      </c>
      <c r="O59" s="90">
        <v>908</v>
      </c>
      <c r="P59" s="90">
        <v>270</v>
      </c>
      <c r="Q59" s="90">
        <v>-638</v>
      </c>
      <c r="R59" s="90">
        <v>0.3</v>
      </c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</row>
    <row r="60" spans="1:627" ht="15.95" customHeight="1" x14ac:dyDescent="0.25">
      <c r="A60" s="89">
        <v>71616</v>
      </c>
      <c r="B60" s="89" t="s">
        <v>202</v>
      </c>
      <c r="C60" s="109" t="s">
        <v>198</v>
      </c>
      <c r="D60" s="89" t="s">
        <v>127</v>
      </c>
      <c r="E60" s="89" t="s">
        <v>151</v>
      </c>
      <c r="F60" s="89" t="s">
        <v>152</v>
      </c>
      <c r="G60" s="89" t="s">
        <v>153</v>
      </c>
      <c r="H60" s="89" t="s">
        <v>154</v>
      </c>
      <c r="I60" s="89" t="s">
        <v>203</v>
      </c>
      <c r="J60" s="89" t="s">
        <v>144</v>
      </c>
      <c r="K60" s="89" t="s">
        <v>58</v>
      </c>
      <c r="L60" s="90">
        <v>908</v>
      </c>
      <c r="M60" s="90">
        <v>908</v>
      </c>
      <c r="N60" s="90">
        <v>0</v>
      </c>
      <c r="O60" s="90">
        <v>908</v>
      </c>
      <c r="P60" s="90">
        <v>270</v>
      </c>
      <c r="Q60" s="90">
        <v>-638</v>
      </c>
      <c r="R60" s="90">
        <v>0.3</v>
      </c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</row>
    <row r="61" spans="1:627" s="96" customFormat="1" ht="15.95" customHeight="1" x14ac:dyDescent="0.25">
      <c r="A61" s="105">
        <v>71630</v>
      </c>
      <c r="B61" s="105" t="s">
        <v>205</v>
      </c>
      <c r="C61" s="106" t="s">
        <v>171</v>
      </c>
      <c r="D61" s="107" t="s">
        <v>127</v>
      </c>
      <c r="E61" s="107" t="s">
        <v>151</v>
      </c>
      <c r="F61" s="107" t="s">
        <v>152</v>
      </c>
      <c r="G61" s="107" t="s">
        <v>153</v>
      </c>
      <c r="H61" s="107" t="s">
        <v>154</v>
      </c>
      <c r="I61" s="107" t="s">
        <v>206</v>
      </c>
      <c r="J61" s="107" t="s">
        <v>130</v>
      </c>
      <c r="K61" s="107" t="s">
        <v>207</v>
      </c>
      <c r="L61" s="108">
        <v>28592</v>
      </c>
      <c r="M61" s="108">
        <v>28592</v>
      </c>
      <c r="N61" s="108">
        <v>0</v>
      </c>
      <c r="O61" s="108">
        <v>28592</v>
      </c>
      <c r="P61" s="108">
        <v>11137.96</v>
      </c>
      <c r="Q61" s="108">
        <v>-17454.04</v>
      </c>
      <c r="R61" s="108">
        <v>0.39</v>
      </c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</row>
    <row r="62" spans="1:627" ht="15.95" customHeight="1" x14ac:dyDescent="0.25">
      <c r="A62" s="89">
        <v>71632</v>
      </c>
      <c r="B62" s="89" t="s">
        <v>205</v>
      </c>
      <c r="C62" s="109" t="s">
        <v>171</v>
      </c>
      <c r="D62" s="89" t="s">
        <v>127</v>
      </c>
      <c r="E62" s="89" t="s">
        <v>151</v>
      </c>
      <c r="F62" s="89" t="s">
        <v>152</v>
      </c>
      <c r="G62" s="89" t="s">
        <v>153</v>
      </c>
      <c r="H62" s="89" t="s">
        <v>154</v>
      </c>
      <c r="I62" s="89" t="s">
        <v>206</v>
      </c>
      <c r="J62" s="89" t="s">
        <v>142</v>
      </c>
      <c r="K62" s="89" t="s">
        <v>3</v>
      </c>
      <c r="L62" s="90">
        <v>28592</v>
      </c>
      <c r="M62" s="90">
        <v>28592</v>
      </c>
      <c r="N62" s="90">
        <v>0</v>
      </c>
      <c r="O62" s="90">
        <v>28592</v>
      </c>
      <c r="P62" s="90">
        <v>11137.96</v>
      </c>
      <c r="Q62" s="90">
        <v>-17454.04</v>
      </c>
      <c r="R62" s="90">
        <v>0.39</v>
      </c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90"/>
      <c r="NI62" s="90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0"/>
      <c r="NY62" s="90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90"/>
      <c r="OK62" s="90"/>
      <c r="OL62" s="90"/>
      <c r="OM62" s="90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90"/>
      <c r="OY62" s="90"/>
      <c r="OZ62" s="90"/>
      <c r="PA62" s="90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90"/>
      <c r="PM62" s="90"/>
      <c r="PN62" s="90"/>
      <c r="PO62" s="90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90"/>
      <c r="QA62" s="90"/>
      <c r="QB62" s="90"/>
      <c r="QC62" s="90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90"/>
      <c r="QO62" s="90"/>
      <c r="QP62" s="90"/>
      <c r="QQ62" s="90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90"/>
      <c r="RC62" s="90"/>
      <c r="RD62" s="90"/>
      <c r="RE62" s="90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90"/>
      <c r="RQ62" s="90"/>
      <c r="RR62" s="90"/>
      <c r="RS62" s="90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90"/>
      <c r="SE62" s="90"/>
      <c r="SF62" s="90"/>
      <c r="SG62" s="90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90"/>
      <c r="SS62" s="90"/>
      <c r="ST62" s="90"/>
      <c r="SU62" s="90"/>
      <c r="SV62" s="90"/>
      <c r="SW62" s="90"/>
      <c r="SX62" s="90"/>
      <c r="SY62" s="90"/>
      <c r="SZ62" s="90"/>
      <c r="TA62" s="90"/>
      <c r="TB62" s="90"/>
      <c r="TC62" s="90"/>
      <c r="TD62" s="90"/>
      <c r="TE62" s="90"/>
      <c r="TF62" s="90"/>
      <c r="TG62" s="90"/>
      <c r="TH62" s="90"/>
      <c r="TI62" s="90"/>
      <c r="TJ62" s="90"/>
      <c r="TK62" s="90"/>
      <c r="TL62" s="90"/>
      <c r="TM62" s="90"/>
      <c r="TN62" s="90"/>
      <c r="TO62" s="90"/>
      <c r="TP62" s="90"/>
      <c r="TQ62" s="90"/>
      <c r="TR62" s="90"/>
      <c r="TS62" s="90"/>
      <c r="TT62" s="90"/>
      <c r="TU62" s="90"/>
      <c r="TV62" s="90"/>
      <c r="TW62" s="90"/>
      <c r="TX62" s="90"/>
      <c r="TY62" s="90"/>
      <c r="TZ62" s="90"/>
      <c r="UA62" s="90"/>
      <c r="UB62" s="90"/>
      <c r="UC62" s="90"/>
      <c r="UD62" s="90"/>
      <c r="UE62" s="90"/>
      <c r="UF62" s="90"/>
      <c r="UG62" s="90"/>
      <c r="UH62" s="90"/>
      <c r="UI62" s="90"/>
      <c r="UJ62" s="90"/>
      <c r="UK62" s="90"/>
      <c r="UL62" s="90"/>
      <c r="UM62" s="90"/>
      <c r="UN62" s="90"/>
      <c r="UO62" s="90"/>
      <c r="UP62" s="90"/>
      <c r="UQ62" s="90"/>
      <c r="UR62" s="90"/>
      <c r="US62" s="90"/>
      <c r="UT62" s="90"/>
      <c r="UU62" s="90"/>
      <c r="UV62" s="90"/>
      <c r="UW62" s="90"/>
      <c r="UX62" s="90"/>
      <c r="UY62" s="90"/>
      <c r="UZ62" s="90"/>
      <c r="VA62" s="90"/>
      <c r="VB62" s="90"/>
      <c r="VC62" s="90"/>
      <c r="VD62" s="90"/>
      <c r="VE62" s="90"/>
      <c r="VF62" s="90"/>
      <c r="VG62" s="90"/>
      <c r="VH62" s="90"/>
      <c r="VI62" s="90"/>
      <c r="VJ62" s="90"/>
      <c r="VK62" s="90"/>
      <c r="VL62" s="90"/>
      <c r="VM62" s="90"/>
      <c r="VN62" s="90"/>
      <c r="VO62" s="90"/>
      <c r="VP62" s="90"/>
      <c r="VQ62" s="90"/>
      <c r="VR62" s="90"/>
      <c r="VS62" s="90"/>
      <c r="VT62" s="90"/>
      <c r="VU62" s="90"/>
      <c r="VV62" s="90"/>
      <c r="VW62" s="90"/>
      <c r="VX62" s="90"/>
      <c r="VY62" s="90"/>
      <c r="VZ62" s="90"/>
      <c r="WA62" s="90"/>
      <c r="WB62" s="90"/>
      <c r="WC62" s="90"/>
      <c r="WD62" s="90"/>
      <c r="WE62" s="90"/>
      <c r="WF62" s="90"/>
      <c r="WG62" s="90"/>
      <c r="WH62" s="90"/>
      <c r="WI62" s="90"/>
      <c r="WJ62" s="90"/>
      <c r="WK62" s="90"/>
      <c r="WL62" s="90"/>
      <c r="WM62" s="90"/>
      <c r="WN62" s="90"/>
      <c r="WO62" s="90"/>
      <c r="WP62" s="90"/>
      <c r="WQ62" s="90"/>
      <c r="WR62" s="90"/>
      <c r="WS62" s="90"/>
      <c r="WT62" s="90"/>
      <c r="WU62" s="90"/>
      <c r="WV62" s="90"/>
      <c r="WW62" s="90"/>
      <c r="WX62" s="90"/>
      <c r="WY62" s="90"/>
      <c r="WZ62" s="90"/>
      <c r="XA62" s="90"/>
      <c r="XB62" s="90"/>
      <c r="XC62" s="90"/>
    </row>
    <row r="63" spans="1:627" ht="15.95" customHeight="1" x14ac:dyDescent="0.25">
      <c r="A63" s="89">
        <v>71634</v>
      </c>
      <c r="B63" s="89" t="s">
        <v>205</v>
      </c>
      <c r="C63" s="109" t="s">
        <v>171</v>
      </c>
      <c r="D63" s="89" t="s">
        <v>127</v>
      </c>
      <c r="E63" s="89" t="s">
        <v>151</v>
      </c>
      <c r="F63" s="89" t="s">
        <v>152</v>
      </c>
      <c r="G63" s="89" t="s">
        <v>153</v>
      </c>
      <c r="H63" s="89" t="s">
        <v>154</v>
      </c>
      <c r="I63" s="89" t="s">
        <v>206</v>
      </c>
      <c r="J63" s="89" t="s">
        <v>143</v>
      </c>
      <c r="K63" s="89" t="s">
        <v>9</v>
      </c>
      <c r="L63" s="90">
        <v>28592</v>
      </c>
      <c r="M63" s="90">
        <v>28592</v>
      </c>
      <c r="N63" s="90">
        <v>0</v>
      </c>
      <c r="O63" s="90">
        <v>28592</v>
      </c>
      <c r="P63" s="90">
        <v>11137.96</v>
      </c>
      <c r="Q63" s="90">
        <v>-17454.04</v>
      </c>
      <c r="R63" s="90">
        <v>0.39</v>
      </c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90"/>
      <c r="JA63" s="90"/>
      <c r="JB63" s="90"/>
      <c r="JC63" s="90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90"/>
      <c r="JO63" s="90"/>
      <c r="JP63" s="90"/>
      <c r="JQ63" s="90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90"/>
      <c r="KC63" s="90"/>
      <c r="KD63" s="90"/>
      <c r="KE63" s="90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90"/>
      <c r="KQ63" s="90"/>
      <c r="KR63" s="90"/>
      <c r="KS63" s="90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90"/>
      <c r="LE63" s="90"/>
      <c r="LF63" s="90"/>
      <c r="LG63" s="90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90"/>
      <c r="LS63" s="90"/>
      <c r="LT63" s="90"/>
      <c r="LU63" s="90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90"/>
      <c r="MG63" s="90"/>
      <c r="MH63" s="90"/>
      <c r="MI63" s="90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90"/>
      <c r="MU63" s="90"/>
      <c r="MV63" s="90"/>
      <c r="MW63" s="90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0"/>
      <c r="NY63" s="90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90"/>
      <c r="OK63" s="90"/>
      <c r="OL63" s="90"/>
      <c r="OM63" s="90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90"/>
      <c r="OY63" s="90"/>
      <c r="OZ63" s="90"/>
      <c r="PA63" s="90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90"/>
      <c r="PM63" s="90"/>
      <c r="PN63" s="90"/>
      <c r="PO63" s="90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90"/>
      <c r="QA63" s="90"/>
      <c r="QB63" s="90"/>
      <c r="QC63" s="90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90"/>
      <c r="QO63" s="90"/>
      <c r="QP63" s="90"/>
      <c r="QQ63" s="90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90"/>
      <c r="RC63" s="90"/>
      <c r="RD63" s="90"/>
      <c r="RE63" s="90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90"/>
      <c r="RQ63" s="90"/>
      <c r="RR63" s="90"/>
      <c r="RS63" s="90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90"/>
      <c r="SE63" s="90"/>
      <c r="SF63" s="90"/>
      <c r="SG63" s="90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0"/>
      <c r="TJ63" s="90"/>
      <c r="TK63" s="90"/>
      <c r="TL63" s="90"/>
      <c r="TM63" s="90"/>
      <c r="TN63" s="90"/>
      <c r="TO63" s="90"/>
      <c r="TP63" s="90"/>
      <c r="TQ63" s="90"/>
      <c r="TR63" s="90"/>
      <c r="TS63" s="90"/>
      <c r="TT63" s="90"/>
      <c r="TU63" s="90"/>
      <c r="TV63" s="90"/>
      <c r="TW63" s="90"/>
      <c r="TX63" s="90"/>
      <c r="TY63" s="90"/>
      <c r="TZ63" s="90"/>
      <c r="UA63" s="90"/>
      <c r="UB63" s="90"/>
      <c r="UC63" s="90"/>
      <c r="UD63" s="90"/>
      <c r="UE63" s="90"/>
      <c r="UF63" s="90"/>
      <c r="UG63" s="90"/>
      <c r="UH63" s="90"/>
      <c r="UI63" s="90"/>
      <c r="UJ63" s="90"/>
      <c r="UK63" s="90"/>
      <c r="UL63" s="90"/>
      <c r="UM63" s="90"/>
      <c r="UN63" s="90"/>
      <c r="UO63" s="90"/>
      <c r="UP63" s="90"/>
      <c r="UQ63" s="90"/>
      <c r="UR63" s="90"/>
      <c r="US63" s="90"/>
      <c r="UT63" s="90"/>
      <c r="UU63" s="90"/>
      <c r="UV63" s="90"/>
      <c r="UW63" s="90"/>
      <c r="UX63" s="90"/>
      <c r="UY63" s="90"/>
      <c r="UZ63" s="90"/>
      <c r="VA63" s="90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0"/>
      <c r="VZ63" s="90"/>
      <c r="WA63" s="90"/>
      <c r="WB63" s="90"/>
      <c r="WC63" s="90"/>
      <c r="WD63" s="90"/>
      <c r="WE63" s="90"/>
      <c r="WF63" s="90"/>
      <c r="WG63" s="90"/>
      <c r="WH63" s="90"/>
      <c r="WI63" s="90"/>
      <c r="WJ63" s="90"/>
      <c r="WK63" s="90"/>
      <c r="WL63" s="90"/>
      <c r="WM63" s="90"/>
      <c r="WN63" s="90"/>
      <c r="WO63" s="90"/>
      <c r="WP63" s="90"/>
      <c r="WQ63" s="90"/>
      <c r="WR63" s="90"/>
      <c r="WS63" s="90"/>
      <c r="WT63" s="90"/>
      <c r="WU63" s="90"/>
      <c r="WV63" s="90"/>
      <c r="WW63" s="90"/>
      <c r="WX63" s="90"/>
      <c r="WY63" s="90"/>
      <c r="WZ63" s="90"/>
      <c r="XA63" s="90"/>
      <c r="XB63" s="90"/>
      <c r="XC63" s="90"/>
    </row>
    <row r="64" spans="1:627" ht="15.95" customHeight="1" x14ac:dyDescent="0.25">
      <c r="A64" s="89">
        <v>71636</v>
      </c>
      <c r="B64" s="89" t="s">
        <v>205</v>
      </c>
      <c r="C64" s="109" t="s">
        <v>198</v>
      </c>
      <c r="D64" s="89" t="s">
        <v>127</v>
      </c>
      <c r="E64" s="89" t="s">
        <v>151</v>
      </c>
      <c r="F64" s="89" t="s">
        <v>152</v>
      </c>
      <c r="G64" s="89" t="s">
        <v>153</v>
      </c>
      <c r="H64" s="89" t="s">
        <v>154</v>
      </c>
      <c r="I64" s="89" t="s">
        <v>206</v>
      </c>
      <c r="J64" s="89" t="s">
        <v>144</v>
      </c>
      <c r="K64" s="89" t="s">
        <v>58</v>
      </c>
      <c r="L64" s="90">
        <v>7632</v>
      </c>
      <c r="M64" s="90">
        <v>7632</v>
      </c>
      <c r="N64" s="90">
        <v>0</v>
      </c>
      <c r="O64" s="90">
        <v>7632</v>
      </c>
      <c r="P64" s="90">
        <v>954</v>
      </c>
      <c r="Q64" s="90">
        <v>-6678</v>
      </c>
      <c r="R64" s="90">
        <v>0.13</v>
      </c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  <c r="IV64" s="90"/>
      <c r="IW64" s="90"/>
      <c r="IX64" s="90"/>
      <c r="IY64" s="90"/>
      <c r="IZ64" s="90"/>
      <c r="JA64" s="90"/>
      <c r="JB64" s="90"/>
      <c r="JC64" s="90"/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90"/>
      <c r="JO64" s="90"/>
      <c r="JP64" s="90"/>
      <c r="JQ64" s="90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90"/>
      <c r="KC64" s="90"/>
      <c r="KD64" s="90"/>
      <c r="KE64" s="90"/>
      <c r="KF64" s="90"/>
      <c r="KG64" s="90"/>
      <c r="KH64" s="90"/>
      <c r="KI64" s="90"/>
      <c r="KJ64" s="90"/>
      <c r="KK64" s="90"/>
      <c r="KL64" s="90"/>
      <c r="KM64" s="90"/>
      <c r="KN64" s="90"/>
      <c r="KO64" s="90"/>
      <c r="KP64" s="90"/>
      <c r="KQ64" s="90"/>
      <c r="KR64" s="90"/>
      <c r="KS64" s="90"/>
      <c r="KT64" s="90"/>
      <c r="KU64" s="90"/>
      <c r="KV64" s="90"/>
      <c r="KW64" s="90"/>
      <c r="KX64" s="90"/>
      <c r="KY64" s="90"/>
      <c r="KZ64" s="90"/>
      <c r="LA64" s="90"/>
      <c r="LB64" s="90"/>
      <c r="LC64" s="90"/>
      <c r="LD64" s="90"/>
      <c r="LE64" s="90"/>
      <c r="LF64" s="90"/>
      <c r="LG64" s="90"/>
      <c r="LH64" s="90"/>
      <c r="LI64" s="90"/>
      <c r="LJ64" s="90"/>
      <c r="LK64" s="90"/>
      <c r="LL64" s="90"/>
      <c r="LM64" s="90"/>
      <c r="LN64" s="90"/>
      <c r="LO64" s="90"/>
      <c r="LP64" s="90"/>
      <c r="LQ64" s="90"/>
      <c r="LR64" s="90"/>
      <c r="LS64" s="90"/>
      <c r="LT64" s="90"/>
      <c r="LU64" s="90"/>
      <c r="LV64" s="90"/>
      <c r="LW64" s="90"/>
      <c r="LX64" s="90"/>
      <c r="LY64" s="90"/>
      <c r="LZ64" s="90"/>
      <c r="MA64" s="90"/>
      <c r="MB64" s="90"/>
      <c r="MC64" s="90"/>
      <c r="MD64" s="90"/>
      <c r="ME64" s="90"/>
      <c r="MF64" s="90"/>
      <c r="MG64" s="90"/>
      <c r="MH64" s="90"/>
      <c r="MI64" s="90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90"/>
      <c r="MU64" s="90"/>
      <c r="MV64" s="90"/>
      <c r="MW64" s="90"/>
      <c r="MX64" s="90"/>
      <c r="MY64" s="90"/>
      <c r="MZ64" s="90"/>
      <c r="NA64" s="90"/>
      <c r="NB64" s="90"/>
      <c r="NC64" s="90"/>
      <c r="ND64" s="90"/>
      <c r="NE64" s="90"/>
      <c r="NF64" s="90"/>
      <c r="NG64" s="90"/>
      <c r="NH64" s="90"/>
      <c r="NI64" s="90"/>
      <c r="NJ64" s="90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90"/>
      <c r="NY64" s="90"/>
      <c r="NZ64" s="90"/>
      <c r="OA64" s="90"/>
      <c r="OB64" s="90"/>
      <c r="OC64" s="90"/>
      <c r="OD64" s="90"/>
      <c r="OE64" s="90"/>
      <c r="OF64" s="90"/>
      <c r="OG64" s="90"/>
      <c r="OH64" s="90"/>
      <c r="OI64" s="90"/>
      <c r="OJ64" s="90"/>
      <c r="OK64" s="90"/>
      <c r="OL64" s="90"/>
      <c r="OM64" s="90"/>
      <c r="ON64" s="90"/>
      <c r="OO64" s="90"/>
      <c r="OP64" s="90"/>
      <c r="OQ64" s="90"/>
      <c r="OR64" s="90"/>
      <c r="OS64" s="90"/>
      <c r="OT64" s="90"/>
      <c r="OU64" s="90"/>
      <c r="OV64" s="90"/>
      <c r="OW64" s="90"/>
      <c r="OX64" s="90"/>
      <c r="OY64" s="90"/>
      <c r="OZ64" s="90"/>
      <c r="PA64" s="90"/>
      <c r="PB64" s="90"/>
      <c r="PC64" s="90"/>
      <c r="PD64" s="90"/>
      <c r="PE64" s="90"/>
      <c r="PF64" s="90"/>
      <c r="PG64" s="90"/>
      <c r="PH64" s="90"/>
      <c r="PI64" s="90"/>
      <c r="PJ64" s="90"/>
      <c r="PK64" s="90"/>
      <c r="PL64" s="90"/>
      <c r="PM64" s="90"/>
      <c r="PN64" s="90"/>
      <c r="PO64" s="90"/>
      <c r="PP64" s="90"/>
      <c r="PQ64" s="90"/>
      <c r="PR64" s="90"/>
      <c r="PS64" s="90"/>
      <c r="PT64" s="90"/>
      <c r="PU64" s="90"/>
      <c r="PV64" s="90"/>
      <c r="PW64" s="90"/>
      <c r="PX64" s="90"/>
      <c r="PY64" s="90"/>
      <c r="PZ64" s="90"/>
      <c r="QA64" s="90"/>
      <c r="QB64" s="90"/>
      <c r="QC64" s="90"/>
      <c r="QD64" s="90"/>
      <c r="QE64" s="90"/>
      <c r="QF64" s="90"/>
      <c r="QG64" s="90"/>
      <c r="QH64" s="90"/>
      <c r="QI64" s="90"/>
      <c r="QJ64" s="90"/>
      <c r="QK64" s="90"/>
      <c r="QL64" s="90"/>
      <c r="QM64" s="90"/>
      <c r="QN64" s="90"/>
      <c r="QO64" s="90"/>
      <c r="QP64" s="90"/>
      <c r="QQ64" s="90"/>
      <c r="QR64" s="90"/>
      <c r="QS64" s="90"/>
      <c r="QT64" s="90"/>
      <c r="QU64" s="90"/>
      <c r="QV64" s="90"/>
      <c r="QW64" s="90"/>
      <c r="QX64" s="90"/>
      <c r="QY64" s="90"/>
      <c r="QZ64" s="90"/>
      <c r="RA64" s="90"/>
      <c r="RB64" s="90"/>
      <c r="RC64" s="90"/>
      <c r="RD64" s="90"/>
      <c r="RE64" s="90"/>
      <c r="RF64" s="90"/>
      <c r="RG64" s="90"/>
      <c r="RH64" s="90"/>
      <c r="RI64" s="90"/>
      <c r="RJ64" s="90"/>
      <c r="RK64" s="90"/>
      <c r="RL64" s="90"/>
      <c r="RM64" s="90"/>
      <c r="RN64" s="90"/>
      <c r="RO64" s="90"/>
      <c r="RP64" s="90"/>
      <c r="RQ64" s="90"/>
      <c r="RR64" s="90"/>
      <c r="RS64" s="90"/>
      <c r="RT64" s="90"/>
      <c r="RU64" s="90"/>
      <c r="RV64" s="90"/>
      <c r="RW64" s="90"/>
      <c r="RX64" s="90"/>
      <c r="RY64" s="90"/>
      <c r="RZ64" s="90"/>
      <c r="SA64" s="90"/>
      <c r="SB64" s="90"/>
      <c r="SC64" s="90"/>
      <c r="SD64" s="90"/>
      <c r="SE64" s="90"/>
      <c r="SF64" s="90"/>
      <c r="SG64" s="90"/>
      <c r="SH64" s="90"/>
      <c r="SI64" s="90"/>
      <c r="SJ64" s="90"/>
      <c r="SK64" s="90"/>
      <c r="SL64" s="90"/>
      <c r="SM64" s="90"/>
      <c r="SN64" s="90"/>
      <c r="SO64" s="90"/>
      <c r="SP64" s="90"/>
      <c r="SQ64" s="90"/>
      <c r="SR64" s="90"/>
      <c r="SS64" s="90"/>
      <c r="ST64" s="90"/>
      <c r="SU64" s="90"/>
      <c r="SV64" s="90"/>
      <c r="SW64" s="90"/>
      <c r="SX64" s="90"/>
      <c r="SY64" s="90"/>
      <c r="SZ64" s="90"/>
      <c r="TA64" s="90"/>
      <c r="TB64" s="90"/>
      <c r="TC64" s="90"/>
      <c r="TD64" s="90"/>
      <c r="TE64" s="90"/>
      <c r="TF64" s="90"/>
      <c r="TG64" s="90"/>
      <c r="TH64" s="90"/>
      <c r="TI64" s="90"/>
      <c r="TJ64" s="90"/>
      <c r="TK64" s="90"/>
      <c r="TL64" s="90"/>
      <c r="TM64" s="90"/>
      <c r="TN64" s="90"/>
      <c r="TO64" s="90"/>
      <c r="TP64" s="90"/>
      <c r="TQ64" s="90"/>
      <c r="TR64" s="90"/>
      <c r="TS64" s="90"/>
      <c r="TT64" s="90"/>
      <c r="TU64" s="90"/>
      <c r="TV64" s="90"/>
      <c r="TW64" s="90"/>
      <c r="TX64" s="90"/>
      <c r="TY64" s="90"/>
      <c r="TZ64" s="90"/>
      <c r="UA64" s="90"/>
      <c r="UB64" s="90"/>
      <c r="UC64" s="90"/>
      <c r="UD64" s="90"/>
      <c r="UE64" s="90"/>
      <c r="UF64" s="90"/>
      <c r="UG64" s="90"/>
      <c r="UH64" s="90"/>
      <c r="UI64" s="90"/>
      <c r="UJ64" s="90"/>
      <c r="UK64" s="90"/>
      <c r="UL64" s="90"/>
      <c r="UM64" s="90"/>
      <c r="UN64" s="90"/>
      <c r="UO64" s="90"/>
      <c r="UP64" s="90"/>
      <c r="UQ64" s="90"/>
      <c r="UR64" s="90"/>
      <c r="US64" s="90"/>
      <c r="UT64" s="90"/>
      <c r="UU64" s="90"/>
      <c r="UV64" s="90"/>
      <c r="UW64" s="90"/>
      <c r="UX64" s="90"/>
      <c r="UY64" s="90"/>
      <c r="UZ64" s="90"/>
      <c r="VA64" s="90"/>
      <c r="VB64" s="90"/>
      <c r="VC64" s="90"/>
      <c r="VD64" s="90"/>
      <c r="VE64" s="90"/>
      <c r="VF64" s="90"/>
      <c r="VG64" s="90"/>
      <c r="VH64" s="90"/>
      <c r="VI64" s="90"/>
      <c r="VJ64" s="90"/>
      <c r="VK64" s="90"/>
      <c r="VL64" s="90"/>
      <c r="VM64" s="90"/>
      <c r="VN64" s="90"/>
      <c r="VO64" s="90"/>
      <c r="VP64" s="90"/>
      <c r="VQ64" s="90"/>
      <c r="VR64" s="90"/>
      <c r="VS64" s="90"/>
      <c r="VT64" s="90"/>
      <c r="VU64" s="90"/>
      <c r="VV64" s="90"/>
      <c r="VW64" s="90"/>
      <c r="VX64" s="90"/>
      <c r="VY64" s="90"/>
      <c r="VZ64" s="90"/>
      <c r="WA64" s="90"/>
      <c r="WB64" s="90"/>
      <c r="WC64" s="90"/>
      <c r="WD64" s="90"/>
      <c r="WE64" s="90"/>
      <c r="WF64" s="90"/>
      <c r="WG64" s="90"/>
      <c r="WH64" s="90"/>
      <c r="WI64" s="90"/>
      <c r="WJ64" s="90"/>
      <c r="WK64" s="90"/>
      <c r="WL64" s="90"/>
      <c r="WM64" s="90"/>
      <c r="WN64" s="90"/>
      <c r="WO64" s="90"/>
      <c r="WP64" s="90"/>
      <c r="WQ64" s="90"/>
      <c r="WR64" s="90"/>
      <c r="WS64" s="90"/>
      <c r="WT64" s="90"/>
      <c r="WU64" s="90"/>
      <c r="WV64" s="90"/>
      <c r="WW64" s="90"/>
      <c r="WX64" s="90"/>
      <c r="WY64" s="90"/>
      <c r="WZ64" s="90"/>
      <c r="XA64" s="90"/>
      <c r="XB64" s="90"/>
      <c r="XC64" s="90"/>
    </row>
    <row r="65" spans="1:627" ht="15.95" customHeight="1" x14ac:dyDescent="0.25">
      <c r="A65" s="89">
        <v>71640</v>
      </c>
      <c r="B65" s="89" t="s">
        <v>205</v>
      </c>
      <c r="C65" s="109" t="s">
        <v>171</v>
      </c>
      <c r="D65" s="89" t="s">
        <v>127</v>
      </c>
      <c r="E65" s="89" t="s">
        <v>151</v>
      </c>
      <c r="F65" s="89" t="s">
        <v>152</v>
      </c>
      <c r="G65" s="89" t="s">
        <v>153</v>
      </c>
      <c r="H65" s="89" t="s">
        <v>154</v>
      </c>
      <c r="I65" s="89" t="s">
        <v>206</v>
      </c>
      <c r="J65" s="89" t="s">
        <v>179</v>
      </c>
      <c r="K65" s="89" t="s">
        <v>65</v>
      </c>
      <c r="L65" s="90">
        <v>20960</v>
      </c>
      <c r="M65" s="90">
        <v>20960</v>
      </c>
      <c r="N65" s="90">
        <v>0</v>
      </c>
      <c r="O65" s="90">
        <v>20960</v>
      </c>
      <c r="P65" s="90">
        <v>10183.959999999999</v>
      </c>
      <c r="Q65" s="90">
        <v>-10776.04</v>
      </c>
      <c r="R65" s="90">
        <v>0.49</v>
      </c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  <c r="IV65" s="90"/>
      <c r="IW65" s="90"/>
      <c r="IX65" s="90"/>
      <c r="IY65" s="90"/>
      <c r="IZ65" s="90"/>
      <c r="JA65" s="90"/>
      <c r="JB65" s="90"/>
      <c r="JC65" s="90"/>
      <c r="JD65" s="90"/>
      <c r="JE65" s="90"/>
      <c r="JF65" s="90"/>
      <c r="JG65" s="90"/>
      <c r="JH65" s="90"/>
      <c r="JI65" s="90"/>
      <c r="JJ65" s="90"/>
      <c r="JK65" s="90"/>
      <c r="JL65" s="90"/>
      <c r="JM65" s="90"/>
      <c r="JN65" s="90"/>
      <c r="JO65" s="90"/>
      <c r="JP65" s="90"/>
      <c r="JQ65" s="90"/>
      <c r="JR65" s="90"/>
      <c r="JS65" s="90"/>
      <c r="JT65" s="90"/>
      <c r="JU65" s="90"/>
      <c r="JV65" s="90"/>
      <c r="JW65" s="90"/>
      <c r="JX65" s="90"/>
      <c r="JY65" s="90"/>
      <c r="JZ65" s="90"/>
      <c r="KA65" s="90"/>
      <c r="KB65" s="90"/>
      <c r="KC65" s="90"/>
      <c r="KD65" s="90"/>
      <c r="KE65" s="90"/>
      <c r="KF65" s="90"/>
      <c r="KG65" s="90"/>
      <c r="KH65" s="90"/>
      <c r="KI65" s="90"/>
      <c r="KJ65" s="90"/>
      <c r="KK65" s="90"/>
      <c r="KL65" s="90"/>
      <c r="KM65" s="90"/>
      <c r="KN65" s="90"/>
      <c r="KO65" s="90"/>
      <c r="KP65" s="90"/>
      <c r="KQ65" s="90"/>
      <c r="KR65" s="90"/>
      <c r="KS65" s="90"/>
      <c r="KT65" s="90"/>
      <c r="KU65" s="90"/>
      <c r="KV65" s="90"/>
      <c r="KW65" s="90"/>
      <c r="KX65" s="90"/>
      <c r="KY65" s="90"/>
      <c r="KZ65" s="90"/>
      <c r="LA65" s="90"/>
      <c r="LB65" s="90"/>
      <c r="LC65" s="90"/>
      <c r="LD65" s="90"/>
      <c r="LE65" s="90"/>
      <c r="LF65" s="90"/>
      <c r="LG65" s="90"/>
      <c r="LH65" s="90"/>
      <c r="LI65" s="90"/>
      <c r="LJ65" s="90"/>
      <c r="LK65" s="90"/>
      <c r="LL65" s="90"/>
      <c r="LM65" s="90"/>
      <c r="LN65" s="90"/>
      <c r="LO65" s="90"/>
      <c r="LP65" s="90"/>
      <c r="LQ65" s="90"/>
      <c r="LR65" s="90"/>
      <c r="LS65" s="90"/>
      <c r="LT65" s="90"/>
      <c r="LU65" s="90"/>
      <c r="LV65" s="90"/>
      <c r="LW65" s="90"/>
      <c r="LX65" s="90"/>
      <c r="LY65" s="90"/>
      <c r="LZ65" s="90"/>
      <c r="MA65" s="90"/>
      <c r="MB65" s="90"/>
      <c r="MC65" s="90"/>
      <c r="MD65" s="90"/>
      <c r="ME65" s="90"/>
      <c r="MF65" s="90"/>
      <c r="MG65" s="90"/>
      <c r="MH65" s="90"/>
      <c r="MI65" s="90"/>
      <c r="MJ65" s="90"/>
      <c r="MK65" s="90"/>
      <c r="ML65" s="90"/>
      <c r="MM65" s="90"/>
      <c r="MN65" s="90"/>
      <c r="MO65" s="90"/>
      <c r="MP65" s="90"/>
      <c r="MQ65" s="90"/>
      <c r="MR65" s="90"/>
      <c r="MS65" s="90"/>
      <c r="MT65" s="90"/>
      <c r="MU65" s="90"/>
      <c r="MV65" s="90"/>
      <c r="MW65" s="90"/>
      <c r="MX65" s="90"/>
      <c r="MY65" s="90"/>
      <c r="MZ65" s="90"/>
      <c r="NA65" s="90"/>
      <c r="NB65" s="90"/>
      <c r="NC65" s="90"/>
      <c r="ND65" s="90"/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0"/>
      <c r="NY65" s="90"/>
      <c r="NZ65" s="90"/>
      <c r="OA65" s="90"/>
      <c r="OB65" s="90"/>
      <c r="OC65" s="90"/>
      <c r="OD65" s="90"/>
      <c r="OE65" s="90"/>
      <c r="OF65" s="90"/>
      <c r="OG65" s="90"/>
      <c r="OH65" s="90"/>
      <c r="OI65" s="90"/>
      <c r="OJ65" s="90"/>
      <c r="OK65" s="90"/>
      <c r="OL65" s="90"/>
      <c r="OM65" s="90"/>
      <c r="ON65" s="90"/>
      <c r="OO65" s="90"/>
      <c r="OP65" s="90"/>
      <c r="OQ65" s="90"/>
      <c r="OR65" s="90"/>
      <c r="OS65" s="90"/>
      <c r="OT65" s="90"/>
      <c r="OU65" s="90"/>
      <c r="OV65" s="90"/>
      <c r="OW65" s="90"/>
      <c r="OX65" s="90"/>
      <c r="OY65" s="90"/>
      <c r="OZ65" s="90"/>
      <c r="PA65" s="90"/>
      <c r="PB65" s="90"/>
      <c r="PC65" s="90"/>
      <c r="PD65" s="90"/>
      <c r="PE65" s="90"/>
      <c r="PF65" s="90"/>
      <c r="PG65" s="90"/>
      <c r="PH65" s="90"/>
      <c r="PI65" s="90"/>
      <c r="PJ65" s="90"/>
      <c r="PK65" s="90"/>
      <c r="PL65" s="90"/>
      <c r="PM65" s="90"/>
      <c r="PN65" s="90"/>
      <c r="PO65" s="90"/>
      <c r="PP65" s="90"/>
      <c r="PQ65" s="90"/>
      <c r="PR65" s="90"/>
      <c r="PS65" s="90"/>
      <c r="PT65" s="90"/>
      <c r="PU65" s="90"/>
      <c r="PV65" s="90"/>
      <c r="PW65" s="90"/>
      <c r="PX65" s="90"/>
      <c r="PY65" s="90"/>
      <c r="PZ65" s="90"/>
      <c r="QA65" s="90"/>
      <c r="QB65" s="90"/>
      <c r="QC65" s="90"/>
      <c r="QD65" s="90"/>
      <c r="QE65" s="90"/>
      <c r="QF65" s="90"/>
      <c r="QG65" s="90"/>
      <c r="QH65" s="90"/>
      <c r="QI65" s="90"/>
      <c r="QJ65" s="90"/>
      <c r="QK65" s="90"/>
      <c r="QL65" s="90"/>
      <c r="QM65" s="90"/>
      <c r="QN65" s="90"/>
      <c r="QO65" s="90"/>
      <c r="QP65" s="90"/>
      <c r="QQ65" s="90"/>
      <c r="QR65" s="90"/>
      <c r="QS65" s="90"/>
      <c r="QT65" s="90"/>
      <c r="QU65" s="90"/>
      <c r="QV65" s="90"/>
      <c r="QW65" s="90"/>
      <c r="QX65" s="90"/>
      <c r="QY65" s="90"/>
      <c r="QZ65" s="90"/>
      <c r="RA65" s="90"/>
      <c r="RB65" s="90"/>
      <c r="RC65" s="90"/>
      <c r="RD65" s="90"/>
      <c r="RE65" s="90"/>
      <c r="RF65" s="90"/>
      <c r="RG65" s="90"/>
      <c r="RH65" s="90"/>
      <c r="RI65" s="90"/>
      <c r="RJ65" s="90"/>
      <c r="RK65" s="90"/>
      <c r="RL65" s="90"/>
      <c r="RM65" s="90"/>
      <c r="RN65" s="90"/>
      <c r="RO65" s="90"/>
      <c r="RP65" s="90"/>
      <c r="RQ65" s="90"/>
      <c r="RR65" s="90"/>
      <c r="RS65" s="90"/>
      <c r="RT65" s="90"/>
      <c r="RU65" s="90"/>
      <c r="RV65" s="90"/>
      <c r="RW65" s="90"/>
      <c r="RX65" s="90"/>
      <c r="RY65" s="90"/>
      <c r="RZ65" s="90"/>
      <c r="SA65" s="90"/>
      <c r="SB65" s="90"/>
      <c r="SC65" s="90"/>
      <c r="SD65" s="90"/>
      <c r="SE65" s="90"/>
      <c r="SF65" s="90"/>
      <c r="SG65" s="90"/>
      <c r="SH65" s="90"/>
      <c r="SI65" s="90"/>
      <c r="SJ65" s="90"/>
      <c r="SK65" s="90"/>
      <c r="SL65" s="90"/>
      <c r="SM65" s="90"/>
      <c r="SN65" s="90"/>
      <c r="SO65" s="90"/>
      <c r="SP65" s="90"/>
      <c r="SQ65" s="90"/>
      <c r="SR65" s="90"/>
      <c r="SS65" s="90"/>
      <c r="ST65" s="90"/>
      <c r="SU65" s="90"/>
      <c r="SV65" s="90"/>
      <c r="SW65" s="90"/>
      <c r="SX65" s="90"/>
      <c r="SY65" s="90"/>
      <c r="SZ65" s="90"/>
      <c r="TA65" s="90"/>
      <c r="TB65" s="90"/>
      <c r="TC65" s="90"/>
      <c r="TD65" s="90"/>
      <c r="TE65" s="90"/>
      <c r="TF65" s="90"/>
      <c r="TG65" s="90"/>
      <c r="TH65" s="90"/>
      <c r="TI65" s="90"/>
      <c r="TJ65" s="90"/>
      <c r="TK65" s="90"/>
      <c r="TL65" s="90"/>
      <c r="TM65" s="90"/>
      <c r="TN65" s="90"/>
      <c r="TO65" s="90"/>
      <c r="TP65" s="90"/>
      <c r="TQ65" s="90"/>
      <c r="TR65" s="90"/>
      <c r="TS65" s="90"/>
      <c r="TT65" s="90"/>
      <c r="TU65" s="90"/>
      <c r="TV65" s="90"/>
      <c r="TW65" s="90"/>
      <c r="TX65" s="90"/>
      <c r="TY65" s="90"/>
      <c r="TZ65" s="90"/>
      <c r="UA65" s="90"/>
      <c r="UB65" s="90"/>
      <c r="UC65" s="90"/>
      <c r="UD65" s="90"/>
      <c r="UE65" s="90"/>
      <c r="UF65" s="90"/>
      <c r="UG65" s="90"/>
      <c r="UH65" s="90"/>
      <c r="UI65" s="90"/>
      <c r="UJ65" s="90"/>
      <c r="UK65" s="90"/>
      <c r="UL65" s="90"/>
      <c r="UM65" s="90"/>
      <c r="UN65" s="90"/>
      <c r="UO65" s="90"/>
      <c r="UP65" s="90"/>
      <c r="UQ65" s="90"/>
      <c r="UR65" s="90"/>
      <c r="US65" s="90"/>
      <c r="UT65" s="90"/>
      <c r="UU65" s="90"/>
      <c r="UV65" s="90"/>
      <c r="UW65" s="90"/>
      <c r="UX65" s="90"/>
      <c r="UY65" s="90"/>
      <c r="UZ65" s="90"/>
      <c r="VA65" s="90"/>
      <c r="VB65" s="90"/>
      <c r="VC65" s="90"/>
      <c r="VD65" s="90"/>
      <c r="VE65" s="90"/>
      <c r="VF65" s="90"/>
      <c r="VG65" s="90"/>
      <c r="VH65" s="90"/>
      <c r="VI65" s="90"/>
      <c r="VJ65" s="90"/>
      <c r="VK65" s="90"/>
      <c r="VL65" s="90"/>
      <c r="VM65" s="90"/>
      <c r="VN65" s="90"/>
      <c r="VO65" s="90"/>
      <c r="VP65" s="90"/>
      <c r="VQ65" s="90"/>
      <c r="VR65" s="90"/>
      <c r="VS65" s="90"/>
      <c r="VT65" s="90"/>
      <c r="VU65" s="90"/>
      <c r="VV65" s="90"/>
      <c r="VW65" s="90"/>
      <c r="VX65" s="90"/>
      <c r="VY65" s="90"/>
      <c r="VZ65" s="90"/>
      <c r="WA65" s="90"/>
      <c r="WB65" s="90"/>
      <c r="WC65" s="90"/>
      <c r="WD65" s="90"/>
      <c r="WE65" s="90"/>
      <c r="WF65" s="90"/>
      <c r="WG65" s="90"/>
      <c r="WH65" s="90"/>
      <c r="WI65" s="90"/>
      <c r="WJ65" s="90"/>
      <c r="WK65" s="90"/>
      <c r="WL65" s="90"/>
      <c r="WM65" s="90"/>
      <c r="WN65" s="90"/>
      <c r="WO65" s="90"/>
      <c r="WP65" s="90"/>
      <c r="WQ65" s="90"/>
      <c r="WR65" s="90"/>
      <c r="WS65" s="90"/>
      <c r="WT65" s="90"/>
      <c r="WU65" s="90"/>
      <c r="WV65" s="90"/>
      <c r="WW65" s="90"/>
      <c r="WX65" s="90"/>
      <c r="WY65" s="90"/>
      <c r="WZ65" s="90"/>
      <c r="XA65" s="90"/>
      <c r="XB65" s="90"/>
      <c r="XC65" s="90"/>
    </row>
    <row r="66" spans="1:627" s="96" customFormat="1" ht="15.95" customHeight="1" x14ac:dyDescent="0.25">
      <c r="A66" s="105">
        <v>71644</v>
      </c>
      <c r="B66" s="105" t="s">
        <v>208</v>
      </c>
      <c r="C66" s="106" t="s">
        <v>194</v>
      </c>
      <c r="D66" s="107" t="s">
        <v>127</v>
      </c>
      <c r="E66" s="107" t="s">
        <v>151</v>
      </c>
      <c r="F66" s="107" t="s">
        <v>152</v>
      </c>
      <c r="G66" s="107" t="s">
        <v>153</v>
      </c>
      <c r="H66" s="107" t="s">
        <v>154</v>
      </c>
      <c r="I66" s="107" t="s">
        <v>209</v>
      </c>
      <c r="J66" s="107" t="s">
        <v>130</v>
      </c>
      <c r="K66" s="107" t="s">
        <v>210</v>
      </c>
      <c r="L66" s="108">
        <v>4200</v>
      </c>
      <c r="M66" s="108">
        <v>4200</v>
      </c>
      <c r="N66" s="108">
        <v>0</v>
      </c>
      <c r="O66" s="108">
        <v>4200</v>
      </c>
      <c r="P66" s="108">
        <v>4200</v>
      </c>
      <c r="Q66" s="108">
        <v>0</v>
      </c>
      <c r="R66" s="108">
        <v>1</v>
      </c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  <c r="IV66" s="95"/>
      <c r="IW66" s="95"/>
      <c r="IX66" s="95"/>
      <c r="IY66" s="95"/>
      <c r="IZ66" s="95"/>
      <c r="JA66" s="95"/>
      <c r="JB66" s="95"/>
      <c r="JC66" s="95"/>
      <c r="JD66" s="95"/>
      <c r="JE66" s="95"/>
      <c r="JF66" s="95"/>
      <c r="JG66" s="95"/>
      <c r="JH66" s="95"/>
      <c r="JI66" s="95"/>
      <c r="JJ66" s="95"/>
      <c r="JK66" s="95"/>
      <c r="JL66" s="95"/>
      <c r="JM66" s="95"/>
      <c r="JN66" s="95"/>
      <c r="JO66" s="95"/>
      <c r="JP66" s="95"/>
      <c r="JQ66" s="95"/>
      <c r="JR66" s="95"/>
      <c r="JS66" s="95"/>
      <c r="JT66" s="95"/>
      <c r="JU66" s="95"/>
      <c r="JV66" s="95"/>
      <c r="JW66" s="95"/>
      <c r="JX66" s="95"/>
      <c r="JY66" s="95"/>
      <c r="JZ66" s="95"/>
      <c r="KA66" s="95"/>
      <c r="KB66" s="95"/>
      <c r="KC66" s="95"/>
      <c r="KD66" s="95"/>
      <c r="KE66" s="95"/>
      <c r="KF66" s="95"/>
      <c r="KG66" s="95"/>
      <c r="KH66" s="95"/>
      <c r="KI66" s="95"/>
      <c r="KJ66" s="95"/>
      <c r="KK66" s="95"/>
      <c r="KL66" s="95"/>
      <c r="KM66" s="95"/>
      <c r="KN66" s="95"/>
      <c r="KO66" s="95"/>
      <c r="KP66" s="95"/>
      <c r="KQ66" s="95"/>
      <c r="KR66" s="95"/>
      <c r="KS66" s="95"/>
      <c r="KT66" s="95"/>
      <c r="KU66" s="95"/>
      <c r="KV66" s="95"/>
      <c r="KW66" s="95"/>
      <c r="KX66" s="95"/>
      <c r="KY66" s="95"/>
      <c r="KZ66" s="95"/>
      <c r="LA66" s="95"/>
      <c r="LB66" s="95"/>
      <c r="LC66" s="95"/>
      <c r="LD66" s="95"/>
      <c r="LE66" s="95"/>
      <c r="LF66" s="95"/>
      <c r="LG66" s="95"/>
      <c r="LH66" s="95"/>
      <c r="LI66" s="95"/>
      <c r="LJ66" s="95"/>
      <c r="LK66" s="95"/>
      <c r="LL66" s="95"/>
      <c r="LM66" s="95"/>
      <c r="LN66" s="95"/>
      <c r="LO66" s="95"/>
      <c r="LP66" s="95"/>
      <c r="LQ66" s="95"/>
      <c r="LR66" s="95"/>
      <c r="LS66" s="95"/>
      <c r="LT66" s="95"/>
      <c r="LU66" s="95"/>
      <c r="LV66" s="95"/>
      <c r="LW66" s="95"/>
      <c r="LX66" s="95"/>
      <c r="LY66" s="95"/>
      <c r="LZ66" s="95"/>
      <c r="MA66" s="95"/>
      <c r="MB66" s="95"/>
      <c r="MC66" s="95"/>
      <c r="MD66" s="95"/>
      <c r="ME66" s="95"/>
      <c r="MF66" s="95"/>
      <c r="MG66" s="95"/>
      <c r="MH66" s="95"/>
      <c r="MI66" s="95"/>
      <c r="MJ66" s="95"/>
      <c r="MK66" s="95"/>
      <c r="ML66" s="95"/>
      <c r="MM66" s="95"/>
      <c r="MN66" s="95"/>
      <c r="MO66" s="95"/>
      <c r="MP66" s="95"/>
      <c r="MQ66" s="95"/>
      <c r="MR66" s="95"/>
      <c r="MS66" s="95"/>
      <c r="MT66" s="95"/>
      <c r="MU66" s="95"/>
      <c r="MV66" s="95"/>
      <c r="MW66" s="95"/>
      <c r="MX66" s="95"/>
      <c r="MY66" s="95"/>
      <c r="MZ66" s="95"/>
      <c r="NA66" s="95"/>
      <c r="NB66" s="95"/>
      <c r="NC66" s="95"/>
      <c r="ND66" s="95"/>
      <c r="NE66" s="95"/>
      <c r="NF66" s="95"/>
      <c r="NG66" s="95"/>
      <c r="NH66" s="95"/>
      <c r="NI66" s="95"/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5"/>
      <c r="NX66" s="95"/>
      <c r="NY66" s="95"/>
      <c r="NZ66" s="95"/>
      <c r="OA66" s="95"/>
      <c r="OB66" s="95"/>
      <c r="OC66" s="95"/>
      <c r="OD66" s="95"/>
      <c r="OE66" s="95"/>
      <c r="OF66" s="95"/>
      <c r="OG66" s="95"/>
      <c r="OH66" s="95"/>
      <c r="OI66" s="95"/>
      <c r="OJ66" s="95"/>
      <c r="OK66" s="95"/>
      <c r="OL66" s="95"/>
      <c r="OM66" s="95"/>
      <c r="ON66" s="95"/>
      <c r="OO66" s="95"/>
      <c r="OP66" s="95"/>
      <c r="OQ66" s="95"/>
      <c r="OR66" s="95"/>
      <c r="OS66" s="95"/>
      <c r="OT66" s="95"/>
      <c r="OU66" s="95"/>
      <c r="OV66" s="95"/>
      <c r="OW66" s="95"/>
      <c r="OX66" s="95"/>
      <c r="OY66" s="95"/>
      <c r="OZ66" s="95"/>
      <c r="PA66" s="95"/>
      <c r="PB66" s="95"/>
      <c r="PC66" s="95"/>
      <c r="PD66" s="95"/>
      <c r="PE66" s="95"/>
      <c r="PF66" s="95"/>
      <c r="PG66" s="95"/>
      <c r="PH66" s="95"/>
      <c r="PI66" s="95"/>
      <c r="PJ66" s="95"/>
      <c r="PK66" s="95"/>
      <c r="PL66" s="95"/>
      <c r="PM66" s="95"/>
      <c r="PN66" s="95"/>
      <c r="PO66" s="95"/>
      <c r="PP66" s="95"/>
      <c r="PQ66" s="95"/>
      <c r="PR66" s="95"/>
      <c r="PS66" s="95"/>
      <c r="PT66" s="95"/>
      <c r="PU66" s="95"/>
      <c r="PV66" s="95"/>
      <c r="PW66" s="95"/>
      <c r="PX66" s="95"/>
      <c r="PY66" s="95"/>
      <c r="PZ66" s="95"/>
      <c r="QA66" s="95"/>
      <c r="QB66" s="95"/>
      <c r="QC66" s="95"/>
      <c r="QD66" s="95"/>
      <c r="QE66" s="95"/>
      <c r="QF66" s="95"/>
      <c r="QG66" s="95"/>
      <c r="QH66" s="95"/>
      <c r="QI66" s="95"/>
      <c r="QJ66" s="95"/>
      <c r="QK66" s="95"/>
      <c r="QL66" s="95"/>
      <c r="QM66" s="95"/>
      <c r="QN66" s="95"/>
      <c r="QO66" s="95"/>
      <c r="QP66" s="95"/>
      <c r="QQ66" s="95"/>
      <c r="QR66" s="95"/>
      <c r="QS66" s="95"/>
      <c r="QT66" s="95"/>
      <c r="QU66" s="95"/>
      <c r="QV66" s="95"/>
      <c r="QW66" s="95"/>
      <c r="QX66" s="95"/>
      <c r="QY66" s="95"/>
      <c r="QZ66" s="95"/>
      <c r="RA66" s="95"/>
      <c r="RB66" s="95"/>
      <c r="RC66" s="95"/>
      <c r="RD66" s="95"/>
      <c r="RE66" s="95"/>
      <c r="RF66" s="95"/>
      <c r="RG66" s="95"/>
      <c r="RH66" s="95"/>
      <c r="RI66" s="95"/>
      <c r="RJ66" s="95"/>
      <c r="RK66" s="95"/>
      <c r="RL66" s="95"/>
      <c r="RM66" s="95"/>
      <c r="RN66" s="95"/>
      <c r="RO66" s="95"/>
      <c r="RP66" s="95"/>
      <c r="RQ66" s="95"/>
      <c r="RR66" s="95"/>
      <c r="RS66" s="95"/>
      <c r="RT66" s="95"/>
      <c r="RU66" s="95"/>
      <c r="RV66" s="95"/>
      <c r="RW66" s="95"/>
      <c r="RX66" s="95"/>
      <c r="RY66" s="95"/>
      <c r="RZ66" s="95"/>
      <c r="SA66" s="95"/>
      <c r="SB66" s="95"/>
      <c r="SC66" s="95"/>
      <c r="SD66" s="95"/>
      <c r="SE66" s="95"/>
      <c r="SF66" s="95"/>
      <c r="SG66" s="95"/>
      <c r="SH66" s="95"/>
      <c r="SI66" s="95"/>
      <c r="SJ66" s="95"/>
      <c r="SK66" s="95"/>
      <c r="SL66" s="95"/>
      <c r="SM66" s="95"/>
      <c r="SN66" s="95"/>
      <c r="SO66" s="95"/>
      <c r="SP66" s="95"/>
      <c r="SQ66" s="95"/>
      <c r="SR66" s="95"/>
      <c r="SS66" s="95"/>
      <c r="ST66" s="95"/>
      <c r="SU66" s="95"/>
      <c r="SV66" s="95"/>
      <c r="SW66" s="95"/>
      <c r="SX66" s="95"/>
      <c r="SY66" s="95"/>
      <c r="SZ66" s="95"/>
      <c r="TA66" s="95"/>
      <c r="TB66" s="95"/>
      <c r="TC66" s="95"/>
      <c r="TD66" s="95"/>
      <c r="TE66" s="95"/>
      <c r="TF66" s="95"/>
      <c r="TG66" s="95"/>
      <c r="TH66" s="95"/>
      <c r="TI66" s="95"/>
      <c r="TJ66" s="95"/>
      <c r="TK66" s="95"/>
      <c r="TL66" s="95"/>
      <c r="TM66" s="95"/>
      <c r="TN66" s="95"/>
      <c r="TO66" s="95"/>
      <c r="TP66" s="95"/>
      <c r="TQ66" s="95"/>
      <c r="TR66" s="95"/>
      <c r="TS66" s="95"/>
      <c r="TT66" s="95"/>
      <c r="TU66" s="95"/>
      <c r="TV66" s="95"/>
      <c r="TW66" s="95"/>
      <c r="TX66" s="95"/>
      <c r="TY66" s="95"/>
      <c r="TZ66" s="95"/>
      <c r="UA66" s="95"/>
      <c r="UB66" s="95"/>
      <c r="UC66" s="95"/>
      <c r="UD66" s="95"/>
      <c r="UE66" s="95"/>
      <c r="UF66" s="95"/>
      <c r="UG66" s="95"/>
      <c r="UH66" s="95"/>
      <c r="UI66" s="95"/>
      <c r="UJ66" s="95"/>
      <c r="UK66" s="95"/>
      <c r="UL66" s="95"/>
      <c r="UM66" s="95"/>
      <c r="UN66" s="95"/>
      <c r="UO66" s="95"/>
      <c r="UP66" s="95"/>
      <c r="UQ66" s="95"/>
      <c r="UR66" s="95"/>
      <c r="US66" s="95"/>
      <c r="UT66" s="95"/>
      <c r="UU66" s="95"/>
      <c r="UV66" s="95"/>
      <c r="UW66" s="95"/>
      <c r="UX66" s="95"/>
      <c r="UY66" s="95"/>
      <c r="UZ66" s="95"/>
      <c r="VA66" s="95"/>
      <c r="VB66" s="95"/>
      <c r="VC66" s="95"/>
      <c r="VD66" s="95"/>
      <c r="VE66" s="95"/>
      <c r="VF66" s="95"/>
      <c r="VG66" s="95"/>
      <c r="VH66" s="95"/>
      <c r="VI66" s="95"/>
      <c r="VJ66" s="95"/>
      <c r="VK66" s="95"/>
      <c r="VL66" s="95"/>
      <c r="VM66" s="95"/>
      <c r="VN66" s="95"/>
      <c r="VO66" s="95"/>
      <c r="VP66" s="95"/>
      <c r="VQ66" s="95"/>
      <c r="VR66" s="95"/>
      <c r="VS66" s="95"/>
      <c r="VT66" s="95"/>
      <c r="VU66" s="95"/>
      <c r="VV66" s="95"/>
      <c r="VW66" s="95"/>
      <c r="VX66" s="95"/>
      <c r="VY66" s="95"/>
      <c r="VZ66" s="95"/>
      <c r="WA66" s="95"/>
      <c r="WB66" s="95"/>
      <c r="WC66" s="95"/>
      <c r="WD66" s="95"/>
      <c r="WE66" s="95"/>
      <c r="WF66" s="95"/>
      <c r="WG66" s="95"/>
      <c r="WH66" s="95"/>
      <c r="WI66" s="95"/>
      <c r="WJ66" s="95"/>
      <c r="WK66" s="95"/>
      <c r="WL66" s="95"/>
      <c r="WM66" s="95"/>
      <c r="WN66" s="95"/>
      <c r="WO66" s="95"/>
      <c r="WP66" s="95"/>
      <c r="WQ66" s="95"/>
      <c r="WR66" s="95"/>
      <c r="WS66" s="95"/>
      <c r="WT66" s="95"/>
      <c r="WU66" s="95"/>
      <c r="WV66" s="95"/>
      <c r="WW66" s="95"/>
      <c r="WX66" s="95"/>
      <c r="WY66" s="95"/>
      <c r="WZ66" s="95"/>
      <c r="XA66" s="95"/>
      <c r="XB66" s="95"/>
      <c r="XC66" s="95"/>
    </row>
    <row r="67" spans="1:627" ht="15.95" customHeight="1" x14ac:dyDescent="0.25">
      <c r="A67" s="89">
        <v>71646</v>
      </c>
      <c r="B67" s="89" t="s">
        <v>208</v>
      </c>
      <c r="C67" s="109" t="s">
        <v>194</v>
      </c>
      <c r="D67" s="89" t="s">
        <v>127</v>
      </c>
      <c r="E67" s="89" t="s">
        <v>151</v>
      </c>
      <c r="F67" s="89" t="s">
        <v>152</v>
      </c>
      <c r="G67" s="89" t="s">
        <v>153</v>
      </c>
      <c r="H67" s="89" t="s">
        <v>154</v>
      </c>
      <c r="I67" s="89" t="s">
        <v>209</v>
      </c>
      <c r="J67" s="89" t="s">
        <v>185</v>
      </c>
      <c r="K67" s="89" t="s">
        <v>5</v>
      </c>
      <c r="L67" s="90">
        <v>4200</v>
      </c>
      <c r="M67" s="90">
        <v>4200</v>
      </c>
      <c r="N67" s="90">
        <v>0</v>
      </c>
      <c r="O67" s="90">
        <v>4200</v>
      </c>
      <c r="P67" s="90">
        <v>4200</v>
      </c>
      <c r="Q67" s="90">
        <v>0</v>
      </c>
      <c r="R67" s="90">
        <v>1</v>
      </c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  <c r="IV67" s="90"/>
      <c r="IW67" s="90"/>
      <c r="IX67" s="90"/>
      <c r="IY67" s="90"/>
      <c r="IZ67" s="90"/>
      <c r="JA67" s="90"/>
      <c r="JB67" s="90"/>
      <c r="JC67" s="90"/>
      <c r="JD67" s="90"/>
      <c r="JE67" s="90"/>
      <c r="JF67" s="90"/>
      <c r="JG67" s="90"/>
      <c r="JH67" s="90"/>
      <c r="JI67" s="90"/>
      <c r="JJ67" s="90"/>
      <c r="JK67" s="90"/>
      <c r="JL67" s="90"/>
      <c r="JM67" s="90"/>
      <c r="JN67" s="90"/>
      <c r="JO67" s="90"/>
      <c r="JP67" s="90"/>
      <c r="JQ67" s="90"/>
      <c r="JR67" s="90"/>
      <c r="JS67" s="90"/>
      <c r="JT67" s="90"/>
      <c r="JU67" s="90"/>
      <c r="JV67" s="90"/>
      <c r="JW67" s="90"/>
      <c r="JX67" s="90"/>
      <c r="JY67" s="90"/>
      <c r="JZ67" s="90"/>
      <c r="KA67" s="90"/>
      <c r="KB67" s="90"/>
      <c r="KC67" s="90"/>
      <c r="KD67" s="90"/>
      <c r="KE67" s="90"/>
      <c r="KF67" s="90"/>
      <c r="KG67" s="90"/>
      <c r="KH67" s="90"/>
      <c r="KI67" s="90"/>
      <c r="KJ67" s="90"/>
      <c r="KK67" s="90"/>
      <c r="KL67" s="90"/>
      <c r="KM67" s="90"/>
      <c r="KN67" s="90"/>
      <c r="KO67" s="90"/>
      <c r="KP67" s="90"/>
      <c r="KQ67" s="90"/>
      <c r="KR67" s="90"/>
      <c r="KS67" s="90"/>
      <c r="KT67" s="90"/>
      <c r="KU67" s="90"/>
      <c r="KV67" s="90"/>
      <c r="KW67" s="90"/>
      <c r="KX67" s="90"/>
      <c r="KY67" s="90"/>
      <c r="KZ67" s="90"/>
      <c r="LA67" s="90"/>
      <c r="LB67" s="90"/>
      <c r="LC67" s="90"/>
      <c r="LD67" s="90"/>
      <c r="LE67" s="90"/>
      <c r="LF67" s="90"/>
      <c r="LG67" s="90"/>
      <c r="LH67" s="90"/>
      <c r="LI67" s="90"/>
      <c r="LJ67" s="90"/>
      <c r="LK67" s="90"/>
      <c r="LL67" s="90"/>
      <c r="LM67" s="90"/>
      <c r="LN67" s="90"/>
      <c r="LO67" s="90"/>
      <c r="LP67" s="90"/>
      <c r="LQ67" s="90"/>
      <c r="LR67" s="90"/>
      <c r="LS67" s="90"/>
      <c r="LT67" s="90"/>
      <c r="LU67" s="90"/>
      <c r="LV67" s="90"/>
      <c r="LW67" s="90"/>
      <c r="LX67" s="90"/>
      <c r="LY67" s="90"/>
      <c r="LZ67" s="90"/>
      <c r="MA67" s="90"/>
      <c r="MB67" s="90"/>
      <c r="MC67" s="90"/>
      <c r="MD67" s="90"/>
      <c r="ME67" s="90"/>
      <c r="MF67" s="90"/>
      <c r="MG67" s="90"/>
      <c r="MH67" s="90"/>
      <c r="MI67" s="90"/>
      <c r="MJ67" s="90"/>
      <c r="MK67" s="90"/>
      <c r="ML67" s="90"/>
      <c r="MM67" s="90"/>
      <c r="MN67" s="90"/>
      <c r="MO67" s="90"/>
      <c r="MP67" s="90"/>
      <c r="MQ67" s="90"/>
      <c r="MR67" s="90"/>
      <c r="MS67" s="90"/>
      <c r="MT67" s="90"/>
      <c r="MU67" s="90"/>
      <c r="MV67" s="90"/>
      <c r="MW67" s="90"/>
      <c r="MX67" s="90"/>
      <c r="MY67" s="90"/>
      <c r="MZ67" s="90"/>
      <c r="NA67" s="90"/>
      <c r="NB67" s="90"/>
      <c r="NC67" s="90"/>
      <c r="ND67" s="90"/>
      <c r="NE67" s="90"/>
      <c r="NF67" s="90"/>
      <c r="NG67" s="90"/>
      <c r="NH67" s="90"/>
      <c r="NI67" s="90"/>
      <c r="NJ67" s="90"/>
      <c r="NK67" s="90"/>
      <c r="NL67" s="90"/>
      <c r="NM67" s="90"/>
      <c r="NN67" s="90"/>
      <c r="NO67" s="90"/>
      <c r="NP67" s="90"/>
      <c r="NQ67" s="90"/>
      <c r="NR67" s="90"/>
      <c r="NS67" s="90"/>
      <c r="NT67" s="90"/>
      <c r="NU67" s="90"/>
      <c r="NV67" s="90"/>
      <c r="NW67" s="90"/>
      <c r="NX67" s="90"/>
      <c r="NY67" s="90"/>
      <c r="NZ67" s="90"/>
      <c r="OA67" s="90"/>
      <c r="OB67" s="90"/>
      <c r="OC67" s="90"/>
      <c r="OD67" s="90"/>
      <c r="OE67" s="90"/>
      <c r="OF67" s="90"/>
      <c r="OG67" s="90"/>
      <c r="OH67" s="90"/>
      <c r="OI67" s="90"/>
      <c r="OJ67" s="90"/>
      <c r="OK67" s="90"/>
      <c r="OL67" s="90"/>
      <c r="OM67" s="90"/>
      <c r="ON67" s="90"/>
      <c r="OO67" s="90"/>
      <c r="OP67" s="90"/>
      <c r="OQ67" s="90"/>
      <c r="OR67" s="90"/>
      <c r="OS67" s="90"/>
      <c r="OT67" s="90"/>
      <c r="OU67" s="90"/>
      <c r="OV67" s="90"/>
      <c r="OW67" s="90"/>
      <c r="OX67" s="90"/>
      <c r="OY67" s="90"/>
      <c r="OZ67" s="90"/>
      <c r="PA67" s="90"/>
      <c r="PB67" s="90"/>
      <c r="PC67" s="90"/>
      <c r="PD67" s="90"/>
      <c r="PE67" s="90"/>
      <c r="PF67" s="90"/>
      <c r="PG67" s="90"/>
      <c r="PH67" s="90"/>
      <c r="PI67" s="90"/>
      <c r="PJ67" s="90"/>
      <c r="PK67" s="90"/>
      <c r="PL67" s="90"/>
      <c r="PM67" s="90"/>
      <c r="PN67" s="90"/>
      <c r="PO67" s="90"/>
      <c r="PP67" s="90"/>
      <c r="PQ67" s="90"/>
      <c r="PR67" s="90"/>
      <c r="PS67" s="90"/>
      <c r="PT67" s="90"/>
      <c r="PU67" s="90"/>
      <c r="PV67" s="90"/>
      <c r="PW67" s="90"/>
      <c r="PX67" s="90"/>
      <c r="PY67" s="90"/>
      <c r="PZ67" s="90"/>
      <c r="QA67" s="90"/>
      <c r="QB67" s="90"/>
      <c r="QC67" s="90"/>
      <c r="QD67" s="90"/>
      <c r="QE67" s="90"/>
      <c r="QF67" s="90"/>
      <c r="QG67" s="90"/>
      <c r="QH67" s="90"/>
      <c r="QI67" s="90"/>
      <c r="QJ67" s="90"/>
      <c r="QK67" s="90"/>
      <c r="QL67" s="90"/>
      <c r="QM67" s="90"/>
      <c r="QN67" s="90"/>
      <c r="QO67" s="90"/>
      <c r="QP67" s="90"/>
      <c r="QQ67" s="90"/>
      <c r="QR67" s="90"/>
      <c r="QS67" s="90"/>
      <c r="QT67" s="90"/>
      <c r="QU67" s="90"/>
      <c r="QV67" s="90"/>
      <c r="QW67" s="90"/>
      <c r="QX67" s="90"/>
      <c r="QY67" s="90"/>
      <c r="QZ67" s="90"/>
      <c r="RA67" s="90"/>
      <c r="RB67" s="90"/>
      <c r="RC67" s="90"/>
      <c r="RD67" s="90"/>
      <c r="RE67" s="90"/>
      <c r="RF67" s="90"/>
      <c r="RG67" s="90"/>
      <c r="RH67" s="90"/>
      <c r="RI67" s="90"/>
      <c r="RJ67" s="90"/>
      <c r="RK67" s="90"/>
      <c r="RL67" s="90"/>
      <c r="RM67" s="90"/>
      <c r="RN67" s="90"/>
      <c r="RO67" s="90"/>
      <c r="RP67" s="90"/>
      <c r="RQ67" s="90"/>
      <c r="RR67" s="90"/>
      <c r="RS67" s="90"/>
      <c r="RT67" s="90"/>
      <c r="RU67" s="90"/>
      <c r="RV67" s="90"/>
      <c r="RW67" s="90"/>
      <c r="RX67" s="90"/>
      <c r="RY67" s="90"/>
      <c r="RZ67" s="90"/>
      <c r="SA67" s="90"/>
      <c r="SB67" s="90"/>
      <c r="SC67" s="90"/>
      <c r="SD67" s="90"/>
      <c r="SE67" s="90"/>
      <c r="SF67" s="90"/>
      <c r="SG67" s="90"/>
      <c r="SH67" s="90"/>
      <c r="SI67" s="90"/>
      <c r="SJ67" s="90"/>
      <c r="SK67" s="90"/>
      <c r="SL67" s="90"/>
      <c r="SM67" s="90"/>
      <c r="SN67" s="90"/>
      <c r="SO67" s="90"/>
      <c r="SP67" s="90"/>
      <c r="SQ67" s="90"/>
      <c r="SR67" s="90"/>
      <c r="SS67" s="90"/>
      <c r="ST67" s="90"/>
      <c r="SU67" s="90"/>
      <c r="SV67" s="90"/>
      <c r="SW67" s="90"/>
      <c r="SX67" s="90"/>
      <c r="SY67" s="90"/>
      <c r="SZ67" s="90"/>
      <c r="TA67" s="90"/>
      <c r="TB67" s="90"/>
      <c r="TC67" s="90"/>
      <c r="TD67" s="90"/>
      <c r="TE67" s="90"/>
      <c r="TF67" s="90"/>
      <c r="TG67" s="90"/>
      <c r="TH67" s="90"/>
      <c r="TI67" s="90"/>
      <c r="TJ67" s="90"/>
      <c r="TK67" s="90"/>
      <c r="TL67" s="90"/>
      <c r="TM67" s="90"/>
      <c r="TN67" s="90"/>
      <c r="TO67" s="90"/>
      <c r="TP67" s="90"/>
      <c r="TQ67" s="90"/>
      <c r="TR67" s="90"/>
      <c r="TS67" s="90"/>
      <c r="TT67" s="90"/>
      <c r="TU67" s="90"/>
      <c r="TV67" s="90"/>
      <c r="TW67" s="90"/>
      <c r="TX67" s="90"/>
      <c r="TY67" s="90"/>
      <c r="TZ67" s="90"/>
      <c r="UA67" s="90"/>
      <c r="UB67" s="90"/>
      <c r="UC67" s="90"/>
      <c r="UD67" s="90"/>
      <c r="UE67" s="90"/>
      <c r="UF67" s="90"/>
      <c r="UG67" s="90"/>
      <c r="UH67" s="90"/>
      <c r="UI67" s="90"/>
      <c r="UJ67" s="90"/>
      <c r="UK67" s="90"/>
      <c r="UL67" s="90"/>
      <c r="UM67" s="90"/>
      <c r="UN67" s="90"/>
      <c r="UO67" s="90"/>
      <c r="UP67" s="90"/>
      <c r="UQ67" s="90"/>
      <c r="UR67" s="90"/>
      <c r="US67" s="90"/>
      <c r="UT67" s="90"/>
      <c r="UU67" s="90"/>
      <c r="UV67" s="90"/>
      <c r="UW67" s="90"/>
      <c r="UX67" s="90"/>
      <c r="UY67" s="90"/>
      <c r="UZ67" s="90"/>
      <c r="VA67" s="90"/>
      <c r="VB67" s="90"/>
      <c r="VC67" s="90"/>
      <c r="VD67" s="90"/>
      <c r="VE67" s="90"/>
      <c r="VF67" s="90"/>
      <c r="VG67" s="90"/>
      <c r="VH67" s="90"/>
      <c r="VI67" s="90"/>
      <c r="VJ67" s="90"/>
      <c r="VK67" s="90"/>
      <c r="VL67" s="90"/>
      <c r="VM67" s="90"/>
      <c r="VN67" s="90"/>
      <c r="VO67" s="90"/>
      <c r="VP67" s="90"/>
      <c r="VQ67" s="90"/>
      <c r="VR67" s="90"/>
      <c r="VS67" s="90"/>
      <c r="VT67" s="90"/>
      <c r="VU67" s="90"/>
      <c r="VV67" s="90"/>
      <c r="VW67" s="90"/>
      <c r="VX67" s="90"/>
      <c r="VY67" s="90"/>
      <c r="VZ67" s="90"/>
      <c r="WA67" s="90"/>
      <c r="WB67" s="90"/>
      <c r="WC67" s="90"/>
      <c r="WD67" s="90"/>
      <c r="WE67" s="90"/>
      <c r="WF67" s="90"/>
      <c r="WG67" s="90"/>
      <c r="WH67" s="90"/>
      <c r="WI67" s="90"/>
      <c r="WJ67" s="90"/>
      <c r="WK67" s="90"/>
      <c r="WL67" s="90"/>
      <c r="WM67" s="90"/>
      <c r="WN67" s="90"/>
      <c r="WO67" s="90"/>
      <c r="WP67" s="90"/>
      <c r="WQ67" s="90"/>
      <c r="WR67" s="90"/>
      <c r="WS67" s="90"/>
      <c r="WT67" s="90"/>
      <c r="WU67" s="90"/>
      <c r="WV67" s="90"/>
      <c r="WW67" s="90"/>
      <c r="WX67" s="90"/>
      <c r="WY67" s="90"/>
      <c r="WZ67" s="90"/>
      <c r="XA67" s="90"/>
      <c r="XB67" s="90"/>
      <c r="XC67" s="90"/>
    </row>
    <row r="68" spans="1:627" ht="15.95" customHeight="1" x14ac:dyDescent="0.25">
      <c r="A68" s="89">
        <v>71648</v>
      </c>
      <c r="B68" s="89" t="s">
        <v>208</v>
      </c>
      <c r="C68" s="109" t="s">
        <v>194</v>
      </c>
      <c r="D68" s="89" t="s">
        <v>127</v>
      </c>
      <c r="E68" s="89" t="s">
        <v>151</v>
      </c>
      <c r="F68" s="89" t="s">
        <v>152</v>
      </c>
      <c r="G68" s="89" t="s">
        <v>153</v>
      </c>
      <c r="H68" s="89" t="s">
        <v>154</v>
      </c>
      <c r="I68" s="89" t="s">
        <v>209</v>
      </c>
      <c r="J68" s="89" t="s">
        <v>186</v>
      </c>
      <c r="K68" s="89" t="s">
        <v>81</v>
      </c>
      <c r="L68" s="90">
        <v>4200</v>
      </c>
      <c r="M68" s="90">
        <v>4200</v>
      </c>
      <c r="N68" s="90">
        <v>0</v>
      </c>
      <c r="O68" s="90">
        <v>4200</v>
      </c>
      <c r="P68" s="90">
        <v>4200</v>
      </c>
      <c r="Q68" s="90">
        <v>0</v>
      </c>
      <c r="R68" s="90">
        <v>1</v>
      </c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  <c r="IV68" s="90"/>
      <c r="IW68" s="90"/>
      <c r="IX68" s="90"/>
      <c r="IY68" s="90"/>
      <c r="IZ68" s="90"/>
      <c r="JA68" s="90"/>
      <c r="JB68" s="90"/>
      <c r="JC68" s="90"/>
      <c r="JD68" s="90"/>
      <c r="JE68" s="90"/>
      <c r="JF68" s="90"/>
      <c r="JG68" s="90"/>
      <c r="JH68" s="90"/>
      <c r="JI68" s="90"/>
      <c r="JJ68" s="90"/>
      <c r="JK68" s="90"/>
      <c r="JL68" s="90"/>
      <c r="JM68" s="90"/>
      <c r="JN68" s="90"/>
      <c r="JO68" s="90"/>
      <c r="JP68" s="90"/>
      <c r="JQ68" s="90"/>
      <c r="JR68" s="90"/>
      <c r="JS68" s="90"/>
      <c r="JT68" s="90"/>
      <c r="JU68" s="90"/>
      <c r="JV68" s="90"/>
      <c r="JW68" s="90"/>
      <c r="JX68" s="90"/>
      <c r="JY68" s="90"/>
      <c r="JZ68" s="90"/>
      <c r="KA68" s="90"/>
      <c r="KB68" s="90"/>
      <c r="KC68" s="90"/>
      <c r="KD68" s="90"/>
      <c r="KE68" s="90"/>
      <c r="KF68" s="90"/>
      <c r="KG68" s="90"/>
      <c r="KH68" s="90"/>
      <c r="KI68" s="90"/>
      <c r="KJ68" s="90"/>
      <c r="KK68" s="90"/>
      <c r="KL68" s="90"/>
      <c r="KM68" s="90"/>
      <c r="KN68" s="90"/>
      <c r="KO68" s="90"/>
      <c r="KP68" s="90"/>
      <c r="KQ68" s="90"/>
      <c r="KR68" s="90"/>
      <c r="KS68" s="90"/>
      <c r="KT68" s="90"/>
      <c r="KU68" s="90"/>
      <c r="KV68" s="90"/>
      <c r="KW68" s="90"/>
      <c r="KX68" s="90"/>
      <c r="KY68" s="90"/>
      <c r="KZ68" s="90"/>
      <c r="LA68" s="90"/>
      <c r="LB68" s="90"/>
      <c r="LC68" s="90"/>
      <c r="LD68" s="90"/>
      <c r="LE68" s="90"/>
      <c r="LF68" s="90"/>
      <c r="LG68" s="90"/>
      <c r="LH68" s="90"/>
      <c r="LI68" s="90"/>
      <c r="LJ68" s="90"/>
      <c r="LK68" s="90"/>
      <c r="LL68" s="90"/>
      <c r="LM68" s="90"/>
      <c r="LN68" s="90"/>
      <c r="LO68" s="90"/>
      <c r="LP68" s="90"/>
      <c r="LQ68" s="90"/>
      <c r="LR68" s="90"/>
      <c r="LS68" s="90"/>
      <c r="LT68" s="90"/>
      <c r="LU68" s="90"/>
      <c r="LV68" s="90"/>
      <c r="LW68" s="90"/>
      <c r="LX68" s="90"/>
      <c r="LY68" s="90"/>
      <c r="LZ68" s="90"/>
      <c r="MA68" s="90"/>
      <c r="MB68" s="90"/>
      <c r="MC68" s="90"/>
      <c r="MD68" s="90"/>
      <c r="ME68" s="90"/>
      <c r="MF68" s="90"/>
      <c r="MG68" s="90"/>
      <c r="MH68" s="90"/>
      <c r="MI68" s="90"/>
      <c r="MJ68" s="90"/>
      <c r="MK68" s="90"/>
      <c r="ML68" s="90"/>
      <c r="MM68" s="90"/>
      <c r="MN68" s="90"/>
      <c r="MO68" s="90"/>
      <c r="MP68" s="90"/>
      <c r="MQ68" s="90"/>
      <c r="MR68" s="90"/>
      <c r="MS68" s="90"/>
      <c r="MT68" s="90"/>
      <c r="MU68" s="90"/>
      <c r="MV68" s="90"/>
      <c r="MW68" s="90"/>
      <c r="MX68" s="90"/>
      <c r="MY68" s="90"/>
      <c r="MZ68" s="90"/>
      <c r="NA68" s="90"/>
      <c r="NB68" s="90"/>
      <c r="NC68" s="90"/>
      <c r="ND68" s="90"/>
      <c r="NE68" s="90"/>
      <c r="NF68" s="90"/>
      <c r="NG68" s="90"/>
      <c r="NH68" s="90"/>
      <c r="NI68" s="90"/>
      <c r="NJ68" s="90"/>
      <c r="NK68" s="90"/>
      <c r="NL68" s="90"/>
      <c r="NM68" s="90"/>
      <c r="NN68" s="90"/>
      <c r="NO68" s="90"/>
      <c r="NP68" s="90"/>
      <c r="NQ68" s="90"/>
      <c r="NR68" s="90"/>
      <c r="NS68" s="90"/>
      <c r="NT68" s="90"/>
      <c r="NU68" s="90"/>
      <c r="NV68" s="90"/>
      <c r="NW68" s="90"/>
      <c r="NX68" s="90"/>
      <c r="NY68" s="90"/>
      <c r="NZ68" s="90"/>
      <c r="OA68" s="90"/>
      <c r="OB68" s="90"/>
      <c r="OC68" s="90"/>
      <c r="OD68" s="90"/>
      <c r="OE68" s="90"/>
      <c r="OF68" s="90"/>
      <c r="OG68" s="90"/>
      <c r="OH68" s="90"/>
      <c r="OI68" s="90"/>
      <c r="OJ68" s="90"/>
      <c r="OK68" s="90"/>
      <c r="OL68" s="90"/>
      <c r="OM68" s="90"/>
      <c r="ON68" s="90"/>
      <c r="OO68" s="90"/>
      <c r="OP68" s="90"/>
      <c r="OQ68" s="90"/>
      <c r="OR68" s="90"/>
      <c r="OS68" s="90"/>
      <c r="OT68" s="90"/>
      <c r="OU68" s="90"/>
      <c r="OV68" s="90"/>
      <c r="OW68" s="90"/>
      <c r="OX68" s="90"/>
      <c r="OY68" s="90"/>
      <c r="OZ68" s="90"/>
      <c r="PA68" s="90"/>
      <c r="PB68" s="90"/>
      <c r="PC68" s="90"/>
      <c r="PD68" s="90"/>
      <c r="PE68" s="90"/>
      <c r="PF68" s="90"/>
      <c r="PG68" s="90"/>
      <c r="PH68" s="90"/>
      <c r="PI68" s="90"/>
      <c r="PJ68" s="90"/>
      <c r="PK68" s="90"/>
      <c r="PL68" s="90"/>
      <c r="PM68" s="90"/>
      <c r="PN68" s="90"/>
      <c r="PO68" s="90"/>
      <c r="PP68" s="90"/>
      <c r="PQ68" s="90"/>
      <c r="PR68" s="90"/>
      <c r="PS68" s="90"/>
      <c r="PT68" s="90"/>
      <c r="PU68" s="90"/>
      <c r="PV68" s="90"/>
      <c r="PW68" s="90"/>
      <c r="PX68" s="90"/>
      <c r="PY68" s="90"/>
      <c r="PZ68" s="90"/>
      <c r="QA68" s="90"/>
      <c r="QB68" s="90"/>
      <c r="QC68" s="90"/>
      <c r="QD68" s="90"/>
      <c r="QE68" s="90"/>
      <c r="QF68" s="90"/>
      <c r="QG68" s="90"/>
      <c r="QH68" s="90"/>
      <c r="QI68" s="90"/>
      <c r="QJ68" s="90"/>
      <c r="QK68" s="90"/>
      <c r="QL68" s="90"/>
      <c r="QM68" s="90"/>
      <c r="QN68" s="90"/>
      <c r="QO68" s="90"/>
      <c r="QP68" s="90"/>
      <c r="QQ68" s="90"/>
      <c r="QR68" s="90"/>
      <c r="QS68" s="90"/>
      <c r="QT68" s="90"/>
      <c r="QU68" s="90"/>
      <c r="QV68" s="90"/>
      <c r="QW68" s="90"/>
      <c r="QX68" s="90"/>
      <c r="QY68" s="90"/>
      <c r="QZ68" s="90"/>
      <c r="RA68" s="90"/>
      <c r="RB68" s="90"/>
      <c r="RC68" s="90"/>
      <c r="RD68" s="90"/>
      <c r="RE68" s="90"/>
      <c r="RF68" s="90"/>
      <c r="RG68" s="90"/>
      <c r="RH68" s="90"/>
      <c r="RI68" s="90"/>
      <c r="RJ68" s="90"/>
      <c r="RK68" s="90"/>
      <c r="RL68" s="90"/>
      <c r="RM68" s="90"/>
      <c r="RN68" s="90"/>
      <c r="RO68" s="90"/>
      <c r="RP68" s="90"/>
      <c r="RQ68" s="90"/>
      <c r="RR68" s="90"/>
      <c r="RS68" s="90"/>
      <c r="RT68" s="90"/>
      <c r="RU68" s="90"/>
      <c r="RV68" s="90"/>
      <c r="RW68" s="90"/>
      <c r="RX68" s="90"/>
      <c r="RY68" s="90"/>
      <c r="RZ68" s="90"/>
      <c r="SA68" s="90"/>
      <c r="SB68" s="90"/>
      <c r="SC68" s="90"/>
      <c r="SD68" s="90"/>
      <c r="SE68" s="90"/>
      <c r="SF68" s="90"/>
      <c r="SG68" s="90"/>
      <c r="SH68" s="90"/>
      <c r="SI68" s="90"/>
      <c r="SJ68" s="90"/>
      <c r="SK68" s="90"/>
      <c r="SL68" s="90"/>
      <c r="SM68" s="90"/>
      <c r="SN68" s="90"/>
      <c r="SO68" s="90"/>
      <c r="SP68" s="90"/>
      <c r="SQ68" s="90"/>
      <c r="SR68" s="90"/>
      <c r="SS68" s="90"/>
      <c r="ST68" s="90"/>
      <c r="SU68" s="90"/>
      <c r="SV68" s="90"/>
      <c r="SW68" s="90"/>
      <c r="SX68" s="90"/>
      <c r="SY68" s="90"/>
      <c r="SZ68" s="90"/>
      <c r="TA68" s="90"/>
      <c r="TB68" s="90"/>
      <c r="TC68" s="90"/>
      <c r="TD68" s="90"/>
      <c r="TE68" s="90"/>
      <c r="TF68" s="90"/>
      <c r="TG68" s="90"/>
      <c r="TH68" s="90"/>
      <c r="TI68" s="90"/>
      <c r="TJ68" s="90"/>
      <c r="TK68" s="90"/>
      <c r="TL68" s="90"/>
      <c r="TM68" s="90"/>
      <c r="TN68" s="90"/>
      <c r="TO68" s="90"/>
      <c r="TP68" s="90"/>
      <c r="TQ68" s="90"/>
      <c r="TR68" s="90"/>
      <c r="TS68" s="90"/>
      <c r="TT68" s="90"/>
      <c r="TU68" s="90"/>
      <c r="TV68" s="90"/>
      <c r="TW68" s="90"/>
      <c r="TX68" s="90"/>
      <c r="TY68" s="90"/>
      <c r="TZ68" s="90"/>
      <c r="UA68" s="90"/>
      <c r="UB68" s="90"/>
      <c r="UC68" s="90"/>
      <c r="UD68" s="90"/>
      <c r="UE68" s="90"/>
      <c r="UF68" s="90"/>
      <c r="UG68" s="90"/>
      <c r="UH68" s="90"/>
      <c r="UI68" s="90"/>
      <c r="UJ68" s="90"/>
      <c r="UK68" s="90"/>
      <c r="UL68" s="90"/>
      <c r="UM68" s="90"/>
      <c r="UN68" s="90"/>
      <c r="UO68" s="90"/>
      <c r="UP68" s="90"/>
      <c r="UQ68" s="90"/>
      <c r="UR68" s="90"/>
      <c r="US68" s="90"/>
      <c r="UT68" s="90"/>
      <c r="UU68" s="90"/>
      <c r="UV68" s="90"/>
      <c r="UW68" s="90"/>
      <c r="UX68" s="90"/>
      <c r="UY68" s="90"/>
      <c r="UZ68" s="90"/>
      <c r="VA68" s="90"/>
      <c r="VB68" s="90"/>
      <c r="VC68" s="90"/>
      <c r="VD68" s="90"/>
      <c r="VE68" s="90"/>
      <c r="VF68" s="90"/>
      <c r="VG68" s="90"/>
      <c r="VH68" s="90"/>
      <c r="VI68" s="90"/>
      <c r="VJ68" s="90"/>
      <c r="VK68" s="90"/>
      <c r="VL68" s="90"/>
      <c r="VM68" s="90"/>
      <c r="VN68" s="90"/>
      <c r="VO68" s="90"/>
      <c r="VP68" s="90"/>
      <c r="VQ68" s="90"/>
      <c r="VR68" s="90"/>
      <c r="VS68" s="90"/>
      <c r="VT68" s="90"/>
      <c r="VU68" s="90"/>
      <c r="VV68" s="90"/>
      <c r="VW68" s="90"/>
      <c r="VX68" s="90"/>
      <c r="VY68" s="90"/>
      <c r="VZ68" s="90"/>
      <c r="WA68" s="90"/>
      <c r="WB68" s="90"/>
      <c r="WC68" s="90"/>
      <c r="WD68" s="90"/>
      <c r="WE68" s="90"/>
      <c r="WF68" s="90"/>
      <c r="WG68" s="90"/>
      <c r="WH68" s="90"/>
      <c r="WI68" s="90"/>
      <c r="WJ68" s="90"/>
      <c r="WK68" s="90"/>
      <c r="WL68" s="90"/>
      <c r="WM68" s="90"/>
      <c r="WN68" s="90"/>
      <c r="WO68" s="90"/>
      <c r="WP68" s="90"/>
      <c r="WQ68" s="90"/>
      <c r="WR68" s="90"/>
      <c r="WS68" s="90"/>
      <c r="WT68" s="90"/>
      <c r="WU68" s="90"/>
      <c r="WV68" s="90"/>
      <c r="WW68" s="90"/>
      <c r="WX68" s="90"/>
      <c r="WY68" s="90"/>
      <c r="WZ68" s="90"/>
      <c r="XA68" s="90"/>
      <c r="XB68" s="90"/>
      <c r="XC68" s="90"/>
    </row>
    <row r="69" spans="1:627" ht="15.95" customHeight="1" x14ac:dyDescent="0.25">
      <c r="A69" s="89">
        <v>71650</v>
      </c>
      <c r="B69" s="89" t="s">
        <v>208</v>
      </c>
      <c r="C69" s="109" t="s">
        <v>194</v>
      </c>
      <c r="D69" s="89" t="s">
        <v>127</v>
      </c>
      <c r="E69" s="89" t="s">
        <v>151</v>
      </c>
      <c r="F69" s="89" t="s">
        <v>152</v>
      </c>
      <c r="G69" s="89" t="s">
        <v>153</v>
      </c>
      <c r="H69" s="89" t="s">
        <v>154</v>
      </c>
      <c r="I69" s="89" t="s">
        <v>209</v>
      </c>
      <c r="J69" s="89" t="s">
        <v>188</v>
      </c>
      <c r="K69" s="89" t="s">
        <v>189</v>
      </c>
      <c r="L69" s="90">
        <v>4200</v>
      </c>
      <c r="M69" s="90">
        <v>4200</v>
      </c>
      <c r="N69" s="90">
        <v>0</v>
      </c>
      <c r="O69" s="90">
        <v>4200</v>
      </c>
      <c r="P69" s="90">
        <v>4200</v>
      </c>
      <c r="Q69" s="90">
        <v>0</v>
      </c>
      <c r="R69" s="90">
        <v>1</v>
      </c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  <c r="IV69" s="90"/>
      <c r="IW69" s="90"/>
      <c r="IX69" s="90"/>
      <c r="IY69" s="90"/>
      <c r="IZ69" s="90"/>
      <c r="JA69" s="90"/>
      <c r="JB69" s="90"/>
      <c r="JC69" s="90"/>
      <c r="JD69" s="90"/>
      <c r="JE69" s="90"/>
      <c r="JF69" s="90"/>
      <c r="JG69" s="90"/>
      <c r="JH69" s="90"/>
      <c r="JI69" s="90"/>
      <c r="JJ69" s="90"/>
      <c r="JK69" s="90"/>
      <c r="JL69" s="90"/>
      <c r="JM69" s="90"/>
      <c r="JN69" s="90"/>
      <c r="JO69" s="90"/>
      <c r="JP69" s="90"/>
      <c r="JQ69" s="90"/>
      <c r="JR69" s="90"/>
      <c r="JS69" s="90"/>
      <c r="JT69" s="90"/>
      <c r="JU69" s="90"/>
      <c r="JV69" s="90"/>
      <c r="JW69" s="90"/>
      <c r="JX69" s="90"/>
      <c r="JY69" s="90"/>
      <c r="JZ69" s="90"/>
      <c r="KA69" s="90"/>
      <c r="KB69" s="90"/>
      <c r="KC69" s="90"/>
      <c r="KD69" s="90"/>
      <c r="KE69" s="90"/>
      <c r="KF69" s="90"/>
      <c r="KG69" s="90"/>
      <c r="KH69" s="90"/>
      <c r="KI69" s="90"/>
      <c r="KJ69" s="90"/>
      <c r="KK69" s="90"/>
      <c r="KL69" s="90"/>
      <c r="KM69" s="90"/>
      <c r="KN69" s="90"/>
      <c r="KO69" s="90"/>
      <c r="KP69" s="90"/>
      <c r="KQ69" s="90"/>
      <c r="KR69" s="90"/>
      <c r="KS69" s="90"/>
      <c r="KT69" s="90"/>
      <c r="KU69" s="90"/>
      <c r="KV69" s="90"/>
      <c r="KW69" s="90"/>
      <c r="KX69" s="90"/>
      <c r="KY69" s="90"/>
      <c r="KZ69" s="90"/>
      <c r="LA69" s="90"/>
      <c r="LB69" s="90"/>
      <c r="LC69" s="90"/>
      <c r="LD69" s="90"/>
      <c r="LE69" s="90"/>
      <c r="LF69" s="90"/>
      <c r="LG69" s="90"/>
      <c r="LH69" s="90"/>
      <c r="LI69" s="90"/>
      <c r="LJ69" s="90"/>
      <c r="LK69" s="90"/>
      <c r="LL69" s="90"/>
      <c r="LM69" s="90"/>
      <c r="LN69" s="90"/>
      <c r="LO69" s="90"/>
      <c r="LP69" s="90"/>
      <c r="LQ69" s="90"/>
      <c r="LR69" s="90"/>
      <c r="LS69" s="90"/>
      <c r="LT69" s="90"/>
      <c r="LU69" s="90"/>
      <c r="LV69" s="90"/>
      <c r="LW69" s="90"/>
      <c r="LX69" s="90"/>
      <c r="LY69" s="90"/>
      <c r="LZ69" s="90"/>
      <c r="MA69" s="90"/>
      <c r="MB69" s="90"/>
      <c r="MC69" s="90"/>
      <c r="MD69" s="90"/>
      <c r="ME69" s="90"/>
      <c r="MF69" s="90"/>
      <c r="MG69" s="90"/>
      <c r="MH69" s="90"/>
      <c r="MI69" s="90"/>
      <c r="MJ69" s="90"/>
      <c r="MK69" s="90"/>
      <c r="ML69" s="90"/>
      <c r="MM69" s="90"/>
      <c r="MN69" s="90"/>
      <c r="MO69" s="90"/>
      <c r="MP69" s="90"/>
      <c r="MQ69" s="90"/>
      <c r="MR69" s="90"/>
      <c r="MS69" s="90"/>
      <c r="MT69" s="90"/>
      <c r="MU69" s="90"/>
      <c r="MV69" s="90"/>
      <c r="MW69" s="90"/>
      <c r="MX69" s="90"/>
      <c r="MY69" s="90"/>
      <c r="MZ69" s="90"/>
      <c r="NA69" s="90"/>
      <c r="NB69" s="90"/>
      <c r="NC69" s="90"/>
      <c r="ND69" s="90"/>
      <c r="NE69" s="90"/>
      <c r="NF69" s="90"/>
      <c r="NG69" s="90"/>
      <c r="NH69" s="90"/>
      <c r="NI69" s="90"/>
      <c r="NJ69" s="90"/>
      <c r="NK69" s="90"/>
      <c r="NL69" s="90"/>
      <c r="NM69" s="90"/>
      <c r="NN69" s="90"/>
      <c r="NO69" s="90"/>
      <c r="NP69" s="90"/>
      <c r="NQ69" s="90"/>
      <c r="NR69" s="90"/>
      <c r="NS69" s="90"/>
      <c r="NT69" s="90"/>
      <c r="NU69" s="90"/>
      <c r="NV69" s="90"/>
      <c r="NW69" s="90"/>
      <c r="NX69" s="90"/>
      <c r="NY69" s="90"/>
      <c r="NZ69" s="90"/>
      <c r="OA69" s="90"/>
      <c r="OB69" s="90"/>
      <c r="OC69" s="90"/>
      <c r="OD69" s="90"/>
      <c r="OE69" s="90"/>
      <c r="OF69" s="90"/>
      <c r="OG69" s="90"/>
      <c r="OH69" s="90"/>
      <c r="OI69" s="90"/>
      <c r="OJ69" s="90"/>
      <c r="OK69" s="90"/>
      <c r="OL69" s="90"/>
      <c r="OM69" s="90"/>
      <c r="ON69" s="90"/>
      <c r="OO69" s="90"/>
      <c r="OP69" s="90"/>
      <c r="OQ69" s="90"/>
      <c r="OR69" s="90"/>
      <c r="OS69" s="90"/>
      <c r="OT69" s="90"/>
      <c r="OU69" s="90"/>
      <c r="OV69" s="90"/>
      <c r="OW69" s="90"/>
      <c r="OX69" s="90"/>
      <c r="OY69" s="90"/>
      <c r="OZ69" s="90"/>
      <c r="PA69" s="90"/>
      <c r="PB69" s="90"/>
      <c r="PC69" s="90"/>
      <c r="PD69" s="90"/>
      <c r="PE69" s="90"/>
      <c r="PF69" s="90"/>
      <c r="PG69" s="90"/>
      <c r="PH69" s="90"/>
      <c r="PI69" s="90"/>
      <c r="PJ69" s="90"/>
      <c r="PK69" s="90"/>
      <c r="PL69" s="90"/>
      <c r="PM69" s="90"/>
      <c r="PN69" s="90"/>
      <c r="PO69" s="90"/>
      <c r="PP69" s="90"/>
      <c r="PQ69" s="90"/>
      <c r="PR69" s="90"/>
      <c r="PS69" s="90"/>
      <c r="PT69" s="90"/>
      <c r="PU69" s="90"/>
      <c r="PV69" s="90"/>
      <c r="PW69" s="90"/>
      <c r="PX69" s="90"/>
      <c r="PY69" s="90"/>
      <c r="PZ69" s="90"/>
      <c r="QA69" s="90"/>
      <c r="QB69" s="90"/>
      <c r="QC69" s="90"/>
      <c r="QD69" s="90"/>
      <c r="QE69" s="90"/>
      <c r="QF69" s="90"/>
      <c r="QG69" s="90"/>
      <c r="QH69" s="90"/>
      <c r="QI69" s="90"/>
      <c r="QJ69" s="90"/>
      <c r="QK69" s="90"/>
      <c r="QL69" s="90"/>
      <c r="QM69" s="90"/>
      <c r="QN69" s="90"/>
      <c r="QO69" s="90"/>
      <c r="QP69" s="90"/>
      <c r="QQ69" s="90"/>
      <c r="QR69" s="90"/>
      <c r="QS69" s="90"/>
      <c r="QT69" s="90"/>
      <c r="QU69" s="90"/>
      <c r="QV69" s="90"/>
      <c r="QW69" s="90"/>
      <c r="QX69" s="90"/>
      <c r="QY69" s="90"/>
      <c r="QZ69" s="90"/>
      <c r="RA69" s="90"/>
      <c r="RB69" s="90"/>
      <c r="RC69" s="90"/>
      <c r="RD69" s="90"/>
      <c r="RE69" s="90"/>
      <c r="RF69" s="90"/>
      <c r="RG69" s="90"/>
      <c r="RH69" s="90"/>
      <c r="RI69" s="90"/>
      <c r="RJ69" s="90"/>
      <c r="RK69" s="90"/>
      <c r="RL69" s="90"/>
      <c r="RM69" s="90"/>
      <c r="RN69" s="90"/>
      <c r="RO69" s="90"/>
      <c r="RP69" s="90"/>
      <c r="RQ69" s="90"/>
      <c r="RR69" s="90"/>
      <c r="RS69" s="90"/>
      <c r="RT69" s="90"/>
      <c r="RU69" s="90"/>
      <c r="RV69" s="90"/>
      <c r="RW69" s="90"/>
      <c r="RX69" s="90"/>
      <c r="RY69" s="90"/>
      <c r="RZ69" s="90"/>
      <c r="SA69" s="90"/>
      <c r="SB69" s="90"/>
      <c r="SC69" s="90"/>
      <c r="SD69" s="90"/>
      <c r="SE69" s="90"/>
      <c r="SF69" s="90"/>
      <c r="SG69" s="90"/>
      <c r="SH69" s="90"/>
      <c r="SI69" s="90"/>
      <c r="SJ69" s="90"/>
      <c r="SK69" s="90"/>
      <c r="SL69" s="90"/>
      <c r="SM69" s="90"/>
      <c r="SN69" s="90"/>
      <c r="SO69" s="90"/>
      <c r="SP69" s="90"/>
      <c r="SQ69" s="90"/>
      <c r="SR69" s="90"/>
      <c r="SS69" s="90"/>
      <c r="ST69" s="90"/>
      <c r="SU69" s="90"/>
      <c r="SV69" s="90"/>
      <c r="SW69" s="90"/>
      <c r="SX69" s="90"/>
      <c r="SY69" s="90"/>
      <c r="SZ69" s="90"/>
      <c r="TA69" s="90"/>
      <c r="TB69" s="90"/>
      <c r="TC69" s="90"/>
      <c r="TD69" s="90"/>
      <c r="TE69" s="90"/>
      <c r="TF69" s="90"/>
      <c r="TG69" s="90"/>
      <c r="TH69" s="90"/>
      <c r="TI69" s="90"/>
      <c r="TJ69" s="90"/>
      <c r="TK69" s="90"/>
      <c r="TL69" s="90"/>
      <c r="TM69" s="90"/>
      <c r="TN69" s="90"/>
      <c r="TO69" s="90"/>
      <c r="TP69" s="90"/>
      <c r="TQ69" s="90"/>
      <c r="TR69" s="90"/>
      <c r="TS69" s="90"/>
      <c r="TT69" s="90"/>
      <c r="TU69" s="90"/>
      <c r="TV69" s="90"/>
      <c r="TW69" s="90"/>
      <c r="TX69" s="90"/>
      <c r="TY69" s="90"/>
      <c r="TZ69" s="90"/>
      <c r="UA69" s="90"/>
      <c r="UB69" s="90"/>
      <c r="UC69" s="90"/>
      <c r="UD69" s="90"/>
      <c r="UE69" s="90"/>
      <c r="UF69" s="90"/>
      <c r="UG69" s="90"/>
      <c r="UH69" s="90"/>
      <c r="UI69" s="90"/>
      <c r="UJ69" s="90"/>
      <c r="UK69" s="90"/>
      <c r="UL69" s="90"/>
      <c r="UM69" s="90"/>
      <c r="UN69" s="90"/>
      <c r="UO69" s="90"/>
      <c r="UP69" s="90"/>
      <c r="UQ69" s="90"/>
      <c r="UR69" s="90"/>
      <c r="US69" s="90"/>
      <c r="UT69" s="90"/>
      <c r="UU69" s="90"/>
      <c r="UV69" s="90"/>
      <c r="UW69" s="90"/>
      <c r="UX69" s="90"/>
      <c r="UY69" s="90"/>
      <c r="UZ69" s="90"/>
      <c r="VA69" s="90"/>
      <c r="VB69" s="90"/>
      <c r="VC69" s="90"/>
      <c r="VD69" s="90"/>
      <c r="VE69" s="90"/>
      <c r="VF69" s="90"/>
      <c r="VG69" s="90"/>
      <c r="VH69" s="90"/>
      <c r="VI69" s="90"/>
      <c r="VJ69" s="90"/>
      <c r="VK69" s="90"/>
      <c r="VL69" s="90"/>
      <c r="VM69" s="90"/>
      <c r="VN69" s="90"/>
      <c r="VO69" s="90"/>
      <c r="VP69" s="90"/>
      <c r="VQ69" s="90"/>
      <c r="VR69" s="90"/>
      <c r="VS69" s="90"/>
      <c r="VT69" s="90"/>
      <c r="VU69" s="90"/>
      <c r="VV69" s="90"/>
      <c r="VW69" s="90"/>
      <c r="VX69" s="90"/>
      <c r="VY69" s="90"/>
      <c r="VZ69" s="90"/>
      <c r="WA69" s="90"/>
      <c r="WB69" s="90"/>
      <c r="WC69" s="90"/>
      <c r="WD69" s="90"/>
      <c r="WE69" s="90"/>
      <c r="WF69" s="90"/>
      <c r="WG69" s="90"/>
      <c r="WH69" s="90"/>
      <c r="WI69" s="90"/>
      <c r="WJ69" s="90"/>
      <c r="WK69" s="90"/>
      <c r="WL69" s="90"/>
      <c r="WM69" s="90"/>
      <c r="WN69" s="90"/>
      <c r="WO69" s="90"/>
      <c r="WP69" s="90"/>
      <c r="WQ69" s="90"/>
      <c r="WR69" s="90"/>
      <c r="WS69" s="90"/>
      <c r="WT69" s="90"/>
      <c r="WU69" s="90"/>
      <c r="WV69" s="90"/>
      <c r="WW69" s="90"/>
      <c r="WX69" s="90"/>
      <c r="WY69" s="90"/>
      <c r="WZ69" s="90"/>
      <c r="XA69" s="90"/>
      <c r="XB69" s="90"/>
      <c r="XC69" s="90"/>
    </row>
    <row r="70" spans="1:627" ht="15.95" customHeight="1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  <c r="IV70" s="90"/>
      <c r="IW70" s="90"/>
      <c r="IX70" s="90"/>
      <c r="IY70" s="90"/>
      <c r="IZ70" s="90"/>
      <c r="JA70" s="90"/>
      <c r="JB70" s="90"/>
      <c r="JC70" s="90"/>
      <c r="JD70" s="90"/>
      <c r="JE70" s="90"/>
      <c r="JF70" s="90"/>
      <c r="JG70" s="90"/>
      <c r="JH70" s="90"/>
      <c r="JI70" s="90"/>
      <c r="JJ70" s="90"/>
      <c r="JK70" s="90"/>
      <c r="JL70" s="90"/>
      <c r="JM70" s="90"/>
      <c r="JN70" s="90"/>
      <c r="JO70" s="90"/>
      <c r="JP70" s="90"/>
      <c r="JQ70" s="90"/>
      <c r="JR70" s="90"/>
      <c r="JS70" s="90"/>
      <c r="JT70" s="90"/>
      <c r="JU70" s="90"/>
      <c r="JV70" s="90"/>
      <c r="JW70" s="90"/>
      <c r="JX70" s="90"/>
      <c r="JY70" s="90"/>
      <c r="JZ70" s="90"/>
      <c r="KA70" s="90"/>
      <c r="KB70" s="90"/>
      <c r="KC70" s="90"/>
      <c r="KD70" s="90"/>
      <c r="KE70" s="90"/>
      <c r="KF70" s="90"/>
      <c r="KG70" s="90"/>
      <c r="KH70" s="90"/>
      <c r="KI70" s="90"/>
      <c r="KJ70" s="90"/>
      <c r="KK70" s="90"/>
      <c r="KL70" s="90"/>
      <c r="KM70" s="90"/>
      <c r="KN70" s="90"/>
      <c r="KO70" s="90"/>
      <c r="KP70" s="90"/>
      <c r="KQ70" s="90"/>
      <c r="KR70" s="90"/>
      <c r="KS70" s="90"/>
      <c r="KT70" s="90"/>
      <c r="KU70" s="90"/>
      <c r="KV70" s="90"/>
      <c r="KW70" s="90"/>
      <c r="KX70" s="90"/>
      <c r="KY70" s="90"/>
      <c r="KZ70" s="90"/>
      <c r="LA70" s="90"/>
      <c r="LB70" s="90"/>
      <c r="LC70" s="90"/>
      <c r="LD70" s="90"/>
      <c r="LE70" s="90"/>
      <c r="LF70" s="90"/>
      <c r="LG70" s="90"/>
      <c r="LH70" s="90"/>
      <c r="LI70" s="90"/>
      <c r="LJ70" s="90"/>
      <c r="LK70" s="90"/>
      <c r="LL70" s="90"/>
      <c r="LM70" s="90"/>
      <c r="LN70" s="90"/>
      <c r="LO70" s="90"/>
      <c r="LP70" s="90"/>
      <c r="LQ70" s="90"/>
      <c r="LR70" s="90"/>
      <c r="LS70" s="90"/>
      <c r="LT70" s="90"/>
      <c r="LU70" s="90"/>
      <c r="LV70" s="90"/>
      <c r="LW70" s="90"/>
      <c r="LX70" s="90"/>
      <c r="LY70" s="90"/>
      <c r="LZ70" s="90"/>
      <c r="MA70" s="90"/>
      <c r="MB70" s="90"/>
      <c r="MC70" s="90"/>
      <c r="MD70" s="90"/>
      <c r="ME70" s="90"/>
      <c r="MF70" s="90"/>
      <c r="MG70" s="90"/>
      <c r="MH70" s="90"/>
      <c r="MI70" s="90"/>
      <c r="MJ70" s="90"/>
      <c r="MK70" s="90"/>
      <c r="ML70" s="90"/>
      <c r="MM70" s="90"/>
      <c r="MN70" s="90"/>
      <c r="MO70" s="90"/>
      <c r="MP70" s="90"/>
      <c r="MQ70" s="90"/>
      <c r="MR70" s="90"/>
      <c r="MS70" s="90"/>
      <c r="MT70" s="90"/>
      <c r="MU70" s="90"/>
      <c r="MV70" s="90"/>
      <c r="MW70" s="90"/>
      <c r="MX70" s="90"/>
      <c r="MY70" s="90"/>
      <c r="MZ70" s="90"/>
      <c r="NA70" s="90"/>
      <c r="NB70" s="90"/>
      <c r="NC70" s="90"/>
      <c r="ND70" s="90"/>
      <c r="NE70" s="90"/>
      <c r="NF70" s="90"/>
      <c r="NG70" s="90"/>
      <c r="NH70" s="90"/>
      <c r="NI70" s="90"/>
      <c r="NJ70" s="90"/>
      <c r="NK70" s="90"/>
      <c r="NL70" s="90"/>
      <c r="NM70" s="90"/>
      <c r="NN70" s="90"/>
      <c r="NO70" s="90"/>
      <c r="NP70" s="90"/>
      <c r="NQ70" s="90"/>
      <c r="NR70" s="90"/>
      <c r="NS70" s="90"/>
      <c r="NT70" s="90"/>
      <c r="NU70" s="90"/>
      <c r="NV70" s="90"/>
      <c r="NW70" s="90"/>
      <c r="NX70" s="90"/>
      <c r="NY70" s="90"/>
      <c r="NZ70" s="90"/>
      <c r="OA70" s="90"/>
      <c r="OB70" s="90"/>
      <c r="OC70" s="90"/>
      <c r="OD70" s="90"/>
      <c r="OE70" s="90"/>
      <c r="OF70" s="90"/>
      <c r="OG70" s="90"/>
      <c r="OH70" s="90"/>
      <c r="OI70" s="90"/>
      <c r="OJ70" s="90"/>
      <c r="OK70" s="90"/>
      <c r="OL70" s="90"/>
      <c r="OM70" s="90"/>
      <c r="ON70" s="90"/>
      <c r="OO70" s="90"/>
      <c r="OP70" s="90"/>
      <c r="OQ70" s="90"/>
      <c r="OR70" s="90"/>
      <c r="OS70" s="90"/>
      <c r="OT70" s="90"/>
      <c r="OU70" s="90"/>
      <c r="OV70" s="90"/>
      <c r="OW70" s="90"/>
      <c r="OX70" s="90"/>
      <c r="OY70" s="90"/>
      <c r="OZ70" s="90"/>
      <c r="PA70" s="90"/>
      <c r="PB70" s="90"/>
      <c r="PC70" s="90"/>
      <c r="PD70" s="90"/>
      <c r="PE70" s="90"/>
      <c r="PF70" s="90"/>
      <c r="PG70" s="90"/>
      <c r="PH70" s="90"/>
      <c r="PI70" s="90"/>
      <c r="PJ70" s="90"/>
      <c r="PK70" s="90"/>
      <c r="PL70" s="90"/>
      <c r="PM70" s="90"/>
      <c r="PN70" s="90"/>
      <c r="PO70" s="90"/>
      <c r="PP70" s="90"/>
      <c r="PQ70" s="90"/>
      <c r="PR70" s="90"/>
      <c r="PS70" s="90"/>
      <c r="PT70" s="90"/>
      <c r="PU70" s="90"/>
      <c r="PV70" s="90"/>
      <c r="PW70" s="90"/>
      <c r="PX70" s="90"/>
      <c r="PY70" s="90"/>
      <c r="PZ70" s="90"/>
      <c r="QA70" s="90"/>
      <c r="QB70" s="90"/>
      <c r="QC70" s="90"/>
      <c r="QD70" s="90"/>
      <c r="QE70" s="90"/>
      <c r="QF70" s="90"/>
      <c r="QG70" s="90"/>
      <c r="QH70" s="90"/>
      <c r="QI70" s="90"/>
      <c r="QJ70" s="90"/>
      <c r="QK70" s="90"/>
      <c r="QL70" s="90"/>
      <c r="QM70" s="90"/>
      <c r="QN70" s="90"/>
      <c r="QO70" s="90"/>
      <c r="QP70" s="90"/>
      <c r="QQ70" s="90"/>
      <c r="QR70" s="90"/>
      <c r="QS70" s="90"/>
      <c r="QT70" s="90"/>
      <c r="QU70" s="90"/>
      <c r="QV70" s="90"/>
      <c r="QW70" s="90"/>
      <c r="QX70" s="90"/>
      <c r="QY70" s="90"/>
      <c r="QZ70" s="90"/>
      <c r="RA70" s="90"/>
      <c r="RB70" s="90"/>
      <c r="RC70" s="90"/>
      <c r="RD70" s="90"/>
      <c r="RE70" s="90"/>
      <c r="RF70" s="90"/>
      <c r="RG70" s="90"/>
      <c r="RH70" s="90"/>
      <c r="RI70" s="90"/>
      <c r="RJ70" s="90"/>
      <c r="RK70" s="90"/>
      <c r="RL70" s="90"/>
      <c r="RM70" s="90"/>
      <c r="RN70" s="90"/>
      <c r="RO70" s="90"/>
      <c r="RP70" s="90"/>
      <c r="RQ70" s="90"/>
      <c r="RR70" s="90"/>
      <c r="RS70" s="90"/>
      <c r="RT70" s="90"/>
      <c r="RU70" s="90"/>
      <c r="RV70" s="90"/>
      <c r="RW70" s="90"/>
      <c r="RX70" s="90"/>
      <c r="RY70" s="90"/>
      <c r="RZ70" s="90"/>
      <c r="SA70" s="90"/>
      <c r="SB70" s="90"/>
      <c r="SC70" s="90"/>
      <c r="SD70" s="90"/>
      <c r="SE70" s="90"/>
      <c r="SF70" s="90"/>
      <c r="SG70" s="90"/>
      <c r="SH70" s="90"/>
      <c r="SI70" s="90"/>
      <c r="SJ70" s="90"/>
      <c r="SK70" s="90"/>
      <c r="SL70" s="90"/>
      <c r="SM70" s="90"/>
      <c r="SN70" s="90"/>
      <c r="SO70" s="90"/>
      <c r="SP70" s="90"/>
      <c r="SQ70" s="90"/>
      <c r="SR70" s="90"/>
      <c r="SS70" s="90"/>
      <c r="ST70" s="90"/>
      <c r="SU70" s="90"/>
      <c r="SV70" s="90"/>
      <c r="SW70" s="90"/>
      <c r="SX70" s="90"/>
      <c r="SY70" s="90"/>
      <c r="SZ70" s="90"/>
      <c r="TA70" s="90"/>
      <c r="TB70" s="90"/>
      <c r="TC70" s="90"/>
      <c r="TD70" s="90"/>
      <c r="TE70" s="90"/>
      <c r="TF70" s="90"/>
      <c r="TG70" s="90"/>
      <c r="TH70" s="90"/>
      <c r="TI70" s="90"/>
      <c r="TJ70" s="90"/>
      <c r="TK70" s="90"/>
      <c r="TL70" s="90"/>
      <c r="TM70" s="90"/>
      <c r="TN70" s="90"/>
      <c r="TO70" s="90"/>
      <c r="TP70" s="90"/>
      <c r="TQ70" s="90"/>
      <c r="TR70" s="90"/>
      <c r="TS70" s="90"/>
      <c r="TT70" s="90"/>
      <c r="TU70" s="90"/>
      <c r="TV70" s="90"/>
      <c r="TW70" s="90"/>
      <c r="TX70" s="90"/>
      <c r="TY70" s="90"/>
      <c r="TZ70" s="90"/>
      <c r="UA70" s="90"/>
      <c r="UB70" s="90"/>
      <c r="UC70" s="90"/>
      <c r="UD70" s="90"/>
      <c r="UE70" s="90"/>
      <c r="UF70" s="90"/>
      <c r="UG70" s="90"/>
      <c r="UH70" s="90"/>
      <c r="UI70" s="90"/>
      <c r="UJ70" s="90"/>
      <c r="UK70" s="90"/>
      <c r="UL70" s="90"/>
      <c r="UM70" s="90"/>
      <c r="UN70" s="90"/>
      <c r="UO70" s="90"/>
      <c r="UP70" s="90"/>
      <c r="UQ70" s="90"/>
      <c r="UR70" s="90"/>
      <c r="US70" s="90"/>
      <c r="UT70" s="90"/>
      <c r="UU70" s="90"/>
      <c r="UV70" s="90"/>
      <c r="UW70" s="90"/>
      <c r="UX70" s="90"/>
      <c r="UY70" s="90"/>
      <c r="UZ70" s="90"/>
      <c r="VA70" s="90"/>
      <c r="VB70" s="90"/>
      <c r="VC70" s="90"/>
      <c r="VD70" s="90"/>
      <c r="VE70" s="90"/>
      <c r="VF70" s="90"/>
      <c r="VG70" s="90"/>
      <c r="VH70" s="90"/>
      <c r="VI70" s="90"/>
      <c r="VJ70" s="90"/>
      <c r="VK70" s="90"/>
      <c r="VL70" s="90"/>
      <c r="VM70" s="90"/>
      <c r="VN70" s="90"/>
      <c r="VO70" s="90"/>
      <c r="VP70" s="90"/>
      <c r="VQ70" s="90"/>
      <c r="VR70" s="90"/>
      <c r="VS70" s="90"/>
      <c r="VT70" s="90"/>
      <c r="VU70" s="90"/>
      <c r="VV70" s="90"/>
      <c r="VW70" s="90"/>
      <c r="VX70" s="90"/>
      <c r="VY70" s="90"/>
      <c r="VZ70" s="90"/>
      <c r="WA70" s="90"/>
      <c r="WB70" s="90"/>
      <c r="WC70" s="90"/>
      <c r="WD70" s="90"/>
      <c r="WE70" s="90"/>
      <c r="WF70" s="90"/>
      <c r="WG70" s="90"/>
      <c r="WH70" s="90"/>
      <c r="WI70" s="90"/>
      <c r="WJ70" s="90"/>
      <c r="WK70" s="90"/>
      <c r="WL70" s="90"/>
      <c r="WM70" s="90"/>
      <c r="WN70" s="90"/>
      <c r="WO70" s="90"/>
      <c r="WP70" s="90"/>
      <c r="WQ70" s="90"/>
      <c r="WR70" s="90"/>
      <c r="WS70" s="90"/>
      <c r="WT70" s="90"/>
      <c r="WU70" s="90"/>
      <c r="WV70" s="90"/>
      <c r="WW70" s="90"/>
      <c r="WX70" s="90"/>
      <c r="WY70" s="90"/>
      <c r="WZ70" s="90"/>
      <c r="XA70" s="90"/>
      <c r="XB70" s="90"/>
      <c r="XC70" s="90"/>
    </row>
    <row r="71" spans="1:627" ht="15.95" customHeight="1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  <c r="IV71" s="90"/>
      <c r="IW71" s="90"/>
      <c r="IX71" s="90"/>
      <c r="IY71" s="90"/>
      <c r="IZ71" s="90"/>
      <c r="JA71" s="90"/>
      <c r="JB71" s="90"/>
      <c r="JC71" s="90"/>
      <c r="JD71" s="90"/>
      <c r="JE71" s="90"/>
      <c r="JF71" s="90"/>
      <c r="JG71" s="90"/>
      <c r="JH71" s="90"/>
      <c r="JI71" s="90"/>
      <c r="JJ71" s="90"/>
      <c r="JK71" s="90"/>
      <c r="JL71" s="90"/>
      <c r="JM71" s="90"/>
      <c r="JN71" s="90"/>
      <c r="JO71" s="90"/>
      <c r="JP71" s="90"/>
      <c r="JQ71" s="90"/>
      <c r="JR71" s="90"/>
      <c r="JS71" s="90"/>
      <c r="JT71" s="90"/>
      <c r="JU71" s="90"/>
      <c r="JV71" s="90"/>
      <c r="JW71" s="90"/>
      <c r="JX71" s="90"/>
      <c r="JY71" s="90"/>
      <c r="JZ71" s="90"/>
      <c r="KA71" s="90"/>
      <c r="KB71" s="90"/>
      <c r="KC71" s="90"/>
      <c r="KD71" s="90"/>
      <c r="KE71" s="90"/>
      <c r="KF71" s="90"/>
      <c r="KG71" s="90"/>
      <c r="KH71" s="90"/>
      <c r="KI71" s="90"/>
      <c r="KJ71" s="90"/>
      <c r="KK71" s="90"/>
      <c r="KL71" s="90"/>
      <c r="KM71" s="90"/>
      <c r="KN71" s="90"/>
      <c r="KO71" s="90"/>
      <c r="KP71" s="90"/>
      <c r="KQ71" s="90"/>
      <c r="KR71" s="90"/>
      <c r="KS71" s="90"/>
      <c r="KT71" s="90"/>
      <c r="KU71" s="90"/>
      <c r="KV71" s="90"/>
      <c r="KW71" s="90"/>
      <c r="KX71" s="90"/>
      <c r="KY71" s="90"/>
      <c r="KZ71" s="90"/>
      <c r="LA71" s="90"/>
      <c r="LB71" s="90"/>
      <c r="LC71" s="90"/>
      <c r="LD71" s="90"/>
      <c r="LE71" s="90"/>
      <c r="LF71" s="90"/>
      <c r="LG71" s="90"/>
      <c r="LH71" s="90"/>
      <c r="LI71" s="90"/>
      <c r="LJ71" s="90"/>
      <c r="LK71" s="90"/>
      <c r="LL71" s="90"/>
      <c r="LM71" s="90"/>
      <c r="LN71" s="90"/>
      <c r="LO71" s="90"/>
      <c r="LP71" s="90"/>
      <c r="LQ71" s="90"/>
      <c r="LR71" s="90"/>
      <c r="LS71" s="90"/>
      <c r="LT71" s="90"/>
      <c r="LU71" s="90"/>
      <c r="LV71" s="90"/>
      <c r="LW71" s="90"/>
      <c r="LX71" s="90"/>
      <c r="LY71" s="90"/>
      <c r="LZ71" s="90"/>
      <c r="MA71" s="90"/>
      <c r="MB71" s="90"/>
      <c r="MC71" s="90"/>
      <c r="MD71" s="90"/>
      <c r="ME71" s="90"/>
      <c r="MF71" s="90"/>
      <c r="MG71" s="90"/>
      <c r="MH71" s="90"/>
      <c r="MI71" s="90"/>
      <c r="MJ71" s="90"/>
      <c r="MK71" s="90"/>
      <c r="ML71" s="90"/>
      <c r="MM71" s="90"/>
      <c r="MN71" s="90"/>
      <c r="MO71" s="90"/>
      <c r="MP71" s="90"/>
      <c r="MQ71" s="90"/>
      <c r="MR71" s="90"/>
      <c r="MS71" s="90"/>
      <c r="MT71" s="90"/>
      <c r="MU71" s="90"/>
      <c r="MV71" s="90"/>
      <c r="MW71" s="90"/>
      <c r="MX71" s="90"/>
      <c r="MY71" s="90"/>
      <c r="MZ71" s="90"/>
      <c r="NA71" s="90"/>
      <c r="NB71" s="90"/>
      <c r="NC71" s="90"/>
      <c r="ND71" s="90"/>
      <c r="NE71" s="90"/>
      <c r="NF71" s="90"/>
      <c r="NG71" s="90"/>
      <c r="NH71" s="90"/>
      <c r="NI71" s="90"/>
      <c r="NJ71" s="90"/>
      <c r="NK71" s="90"/>
      <c r="NL71" s="90"/>
      <c r="NM71" s="90"/>
      <c r="NN71" s="90"/>
      <c r="NO71" s="90"/>
      <c r="NP71" s="90"/>
      <c r="NQ71" s="90"/>
      <c r="NR71" s="90"/>
      <c r="NS71" s="90"/>
      <c r="NT71" s="90"/>
      <c r="NU71" s="90"/>
      <c r="NV71" s="90"/>
      <c r="NW71" s="90"/>
      <c r="NX71" s="90"/>
      <c r="NY71" s="90"/>
      <c r="NZ71" s="90"/>
      <c r="OA71" s="90"/>
      <c r="OB71" s="90"/>
      <c r="OC71" s="90"/>
      <c r="OD71" s="90"/>
      <c r="OE71" s="90"/>
      <c r="OF71" s="90"/>
      <c r="OG71" s="90"/>
      <c r="OH71" s="90"/>
      <c r="OI71" s="90"/>
      <c r="OJ71" s="90"/>
      <c r="OK71" s="90"/>
      <c r="OL71" s="90"/>
      <c r="OM71" s="90"/>
      <c r="ON71" s="90"/>
      <c r="OO71" s="90"/>
      <c r="OP71" s="90"/>
      <c r="OQ71" s="90"/>
      <c r="OR71" s="90"/>
      <c r="OS71" s="90"/>
      <c r="OT71" s="90"/>
      <c r="OU71" s="90"/>
      <c r="OV71" s="90"/>
      <c r="OW71" s="90"/>
      <c r="OX71" s="90"/>
      <c r="OY71" s="90"/>
      <c r="OZ71" s="90"/>
      <c r="PA71" s="90"/>
      <c r="PB71" s="90"/>
      <c r="PC71" s="90"/>
      <c r="PD71" s="90"/>
      <c r="PE71" s="90"/>
      <c r="PF71" s="90"/>
      <c r="PG71" s="90"/>
      <c r="PH71" s="90"/>
      <c r="PI71" s="90"/>
      <c r="PJ71" s="90"/>
      <c r="PK71" s="90"/>
      <c r="PL71" s="90"/>
      <c r="PM71" s="90"/>
      <c r="PN71" s="90"/>
      <c r="PO71" s="90"/>
      <c r="PP71" s="90"/>
      <c r="PQ71" s="90"/>
      <c r="PR71" s="90"/>
      <c r="PS71" s="90"/>
      <c r="PT71" s="90"/>
      <c r="PU71" s="90"/>
      <c r="PV71" s="90"/>
      <c r="PW71" s="90"/>
      <c r="PX71" s="90"/>
      <c r="PY71" s="90"/>
      <c r="PZ71" s="90"/>
      <c r="QA71" s="90"/>
      <c r="QB71" s="90"/>
      <c r="QC71" s="90"/>
      <c r="QD71" s="90"/>
      <c r="QE71" s="90"/>
      <c r="QF71" s="90"/>
      <c r="QG71" s="90"/>
      <c r="QH71" s="90"/>
      <c r="QI71" s="90"/>
      <c r="QJ71" s="90"/>
      <c r="QK71" s="90"/>
      <c r="QL71" s="90"/>
      <c r="QM71" s="90"/>
      <c r="QN71" s="90"/>
      <c r="QO71" s="90"/>
      <c r="QP71" s="90"/>
      <c r="QQ71" s="90"/>
      <c r="QR71" s="90"/>
      <c r="QS71" s="90"/>
      <c r="QT71" s="90"/>
      <c r="QU71" s="90"/>
      <c r="QV71" s="90"/>
      <c r="QW71" s="90"/>
      <c r="QX71" s="90"/>
      <c r="QY71" s="90"/>
      <c r="QZ71" s="90"/>
      <c r="RA71" s="90"/>
      <c r="RB71" s="90"/>
      <c r="RC71" s="90"/>
      <c r="RD71" s="90"/>
      <c r="RE71" s="90"/>
      <c r="RF71" s="90"/>
      <c r="RG71" s="90"/>
      <c r="RH71" s="90"/>
      <c r="RI71" s="90"/>
      <c r="RJ71" s="90"/>
      <c r="RK71" s="90"/>
      <c r="RL71" s="90"/>
      <c r="RM71" s="90"/>
      <c r="RN71" s="90"/>
      <c r="RO71" s="90"/>
      <c r="RP71" s="90"/>
      <c r="RQ71" s="90"/>
      <c r="RR71" s="90"/>
      <c r="RS71" s="90"/>
      <c r="RT71" s="90"/>
      <c r="RU71" s="90"/>
      <c r="RV71" s="90"/>
      <c r="RW71" s="90"/>
      <c r="RX71" s="90"/>
      <c r="RY71" s="90"/>
      <c r="RZ71" s="90"/>
      <c r="SA71" s="90"/>
      <c r="SB71" s="90"/>
      <c r="SC71" s="90"/>
      <c r="SD71" s="90"/>
      <c r="SE71" s="90"/>
      <c r="SF71" s="90"/>
      <c r="SG71" s="90"/>
      <c r="SH71" s="90"/>
      <c r="SI71" s="90"/>
      <c r="SJ71" s="90"/>
      <c r="SK71" s="90"/>
      <c r="SL71" s="90"/>
      <c r="SM71" s="90"/>
      <c r="SN71" s="90"/>
      <c r="SO71" s="90"/>
      <c r="SP71" s="90"/>
      <c r="SQ71" s="90"/>
      <c r="SR71" s="90"/>
      <c r="SS71" s="90"/>
      <c r="ST71" s="90"/>
      <c r="SU71" s="90"/>
      <c r="SV71" s="90"/>
      <c r="SW71" s="90"/>
      <c r="SX71" s="90"/>
      <c r="SY71" s="90"/>
      <c r="SZ71" s="90"/>
      <c r="TA71" s="90"/>
      <c r="TB71" s="90"/>
      <c r="TC71" s="90"/>
      <c r="TD71" s="90"/>
      <c r="TE71" s="90"/>
      <c r="TF71" s="90"/>
      <c r="TG71" s="90"/>
      <c r="TH71" s="90"/>
      <c r="TI71" s="90"/>
      <c r="TJ71" s="90"/>
      <c r="TK71" s="90"/>
      <c r="TL71" s="90"/>
      <c r="TM71" s="90"/>
      <c r="TN71" s="90"/>
      <c r="TO71" s="90"/>
      <c r="TP71" s="90"/>
      <c r="TQ71" s="90"/>
      <c r="TR71" s="90"/>
      <c r="TS71" s="90"/>
      <c r="TT71" s="90"/>
      <c r="TU71" s="90"/>
      <c r="TV71" s="90"/>
      <c r="TW71" s="90"/>
      <c r="TX71" s="90"/>
      <c r="TY71" s="90"/>
      <c r="TZ71" s="90"/>
      <c r="UA71" s="90"/>
      <c r="UB71" s="90"/>
      <c r="UC71" s="90"/>
      <c r="UD71" s="90"/>
      <c r="UE71" s="90"/>
      <c r="UF71" s="90"/>
      <c r="UG71" s="90"/>
      <c r="UH71" s="90"/>
      <c r="UI71" s="90"/>
      <c r="UJ71" s="90"/>
      <c r="UK71" s="90"/>
      <c r="UL71" s="90"/>
      <c r="UM71" s="90"/>
      <c r="UN71" s="90"/>
      <c r="UO71" s="90"/>
      <c r="UP71" s="90"/>
      <c r="UQ71" s="90"/>
      <c r="UR71" s="90"/>
      <c r="US71" s="90"/>
      <c r="UT71" s="90"/>
      <c r="UU71" s="90"/>
      <c r="UV71" s="90"/>
      <c r="UW71" s="90"/>
      <c r="UX71" s="90"/>
      <c r="UY71" s="90"/>
      <c r="UZ71" s="90"/>
      <c r="VA71" s="90"/>
      <c r="VB71" s="90"/>
      <c r="VC71" s="90"/>
      <c r="VD71" s="90"/>
      <c r="VE71" s="90"/>
      <c r="VF71" s="90"/>
      <c r="VG71" s="90"/>
      <c r="VH71" s="90"/>
      <c r="VI71" s="90"/>
      <c r="VJ71" s="90"/>
      <c r="VK71" s="90"/>
      <c r="VL71" s="90"/>
      <c r="VM71" s="90"/>
      <c r="VN71" s="90"/>
      <c r="VO71" s="90"/>
      <c r="VP71" s="90"/>
      <c r="VQ71" s="90"/>
      <c r="VR71" s="90"/>
      <c r="VS71" s="90"/>
      <c r="VT71" s="90"/>
      <c r="VU71" s="90"/>
      <c r="VV71" s="90"/>
      <c r="VW71" s="90"/>
      <c r="VX71" s="90"/>
      <c r="VY71" s="90"/>
      <c r="VZ71" s="90"/>
      <c r="WA71" s="90"/>
      <c r="WB71" s="90"/>
      <c r="WC71" s="90"/>
      <c r="WD71" s="90"/>
      <c r="WE71" s="90"/>
      <c r="WF71" s="90"/>
      <c r="WG71" s="90"/>
      <c r="WH71" s="90"/>
      <c r="WI71" s="90"/>
      <c r="WJ71" s="90"/>
      <c r="WK71" s="90"/>
      <c r="WL71" s="90"/>
      <c r="WM71" s="90"/>
      <c r="WN71" s="90"/>
      <c r="WO71" s="90"/>
      <c r="WP71" s="90"/>
      <c r="WQ71" s="90"/>
      <c r="WR71" s="90"/>
      <c r="WS71" s="90"/>
      <c r="WT71" s="90"/>
      <c r="WU71" s="90"/>
      <c r="WV71" s="90"/>
      <c r="WW71" s="90"/>
      <c r="WX71" s="90"/>
      <c r="WY71" s="90"/>
      <c r="WZ71" s="90"/>
      <c r="XA71" s="90"/>
      <c r="XB71" s="90"/>
      <c r="XC71" s="90"/>
    </row>
    <row r="72" spans="1:627" ht="20.100000000000001" customHeight="1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114"/>
      <c r="K72" s="114" t="s">
        <v>211</v>
      </c>
      <c r="L72" s="115"/>
      <c r="M72" s="115"/>
      <c r="N72" s="115"/>
      <c r="O72" s="115"/>
      <c r="P72" s="115"/>
      <c r="Q72" s="115"/>
      <c r="R72" s="115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90"/>
      <c r="HK72" s="90"/>
      <c r="HL72" s="90"/>
      <c r="HM72" s="90"/>
      <c r="HN72" s="90"/>
      <c r="HO72" s="90"/>
      <c r="HP72" s="90"/>
      <c r="HQ72" s="90"/>
      <c r="HR72" s="90"/>
      <c r="HS72" s="90"/>
      <c r="HT72" s="90"/>
      <c r="HU72" s="90"/>
      <c r="HV72" s="90"/>
      <c r="HW72" s="90"/>
      <c r="HX72" s="90"/>
      <c r="HY72" s="90"/>
      <c r="HZ72" s="90"/>
      <c r="IA72" s="90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  <c r="IS72" s="90"/>
      <c r="IT72" s="90"/>
      <c r="IU72" s="90"/>
      <c r="IV72" s="90"/>
      <c r="IW72" s="90"/>
      <c r="IX72" s="90"/>
      <c r="IY72" s="90"/>
      <c r="IZ72" s="90"/>
      <c r="JA72" s="90"/>
      <c r="JB72" s="90"/>
      <c r="JC72" s="90"/>
      <c r="JD72" s="90"/>
      <c r="JE72" s="90"/>
      <c r="JF72" s="90"/>
      <c r="JG72" s="90"/>
      <c r="JH72" s="90"/>
      <c r="JI72" s="90"/>
      <c r="JJ72" s="90"/>
      <c r="JK72" s="90"/>
      <c r="JL72" s="90"/>
      <c r="JM72" s="90"/>
      <c r="JN72" s="90"/>
      <c r="JO72" s="90"/>
      <c r="JP72" s="90"/>
      <c r="JQ72" s="90"/>
      <c r="JR72" s="90"/>
      <c r="JS72" s="90"/>
      <c r="JT72" s="90"/>
      <c r="JU72" s="90"/>
      <c r="JV72" s="90"/>
      <c r="JW72" s="90"/>
      <c r="JX72" s="90"/>
      <c r="JY72" s="90"/>
      <c r="JZ72" s="90"/>
      <c r="KA72" s="90"/>
      <c r="KB72" s="90"/>
      <c r="KC72" s="90"/>
      <c r="KD72" s="90"/>
      <c r="KE72" s="90"/>
      <c r="KF72" s="90"/>
      <c r="KG72" s="90"/>
      <c r="KH72" s="90"/>
      <c r="KI72" s="90"/>
      <c r="KJ72" s="90"/>
      <c r="KK72" s="90"/>
      <c r="KL72" s="90"/>
      <c r="KM72" s="90"/>
      <c r="KN72" s="90"/>
      <c r="KO72" s="90"/>
      <c r="KP72" s="90"/>
      <c r="KQ72" s="90"/>
      <c r="KR72" s="90"/>
      <c r="KS72" s="90"/>
      <c r="KT72" s="90"/>
      <c r="KU72" s="90"/>
      <c r="KV72" s="90"/>
      <c r="KW72" s="90"/>
      <c r="KX72" s="90"/>
      <c r="KY72" s="90"/>
      <c r="KZ72" s="90"/>
      <c r="LA72" s="90"/>
      <c r="LB72" s="90"/>
      <c r="LC72" s="90"/>
      <c r="LD72" s="90"/>
      <c r="LE72" s="90"/>
      <c r="LF72" s="90"/>
      <c r="LG72" s="90"/>
      <c r="LH72" s="90"/>
      <c r="LI72" s="90"/>
      <c r="LJ72" s="90"/>
      <c r="LK72" s="90"/>
      <c r="LL72" s="90"/>
      <c r="LM72" s="90"/>
      <c r="LN72" s="90"/>
      <c r="LO72" s="90"/>
      <c r="LP72" s="90"/>
      <c r="LQ72" s="90"/>
      <c r="LR72" s="90"/>
      <c r="LS72" s="90"/>
      <c r="LT72" s="90"/>
      <c r="LU72" s="90"/>
      <c r="LV72" s="90"/>
      <c r="LW72" s="90"/>
      <c r="LX72" s="90"/>
      <c r="LY72" s="90"/>
      <c r="LZ72" s="90"/>
      <c r="MA72" s="90"/>
      <c r="MB72" s="90"/>
      <c r="MC72" s="90"/>
      <c r="MD72" s="90"/>
      <c r="ME72" s="90"/>
      <c r="MF72" s="90"/>
      <c r="MG72" s="90"/>
      <c r="MH72" s="90"/>
      <c r="MI72" s="90"/>
      <c r="MJ72" s="90"/>
      <c r="MK72" s="90"/>
      <c r="ML72" s="90"/>
      <c r="MM72" s="90"/>
      <c r="MN72" s="90"/>
      <c r="MO72" s="90"/>
      <c r="MP72" s="90"/>
      <c r="MQ72" s="90"/>
      <c r="MR72" s="90"/>
      <c r="MS72" s="90"/>
      <c r="MT72" s="90"/>
      <c r="MU72" s="90"/>
      <c r="MV72" s="90"/>
      <c r="MW72" s="90"/>
      <c r="MX72" s="90"/>
      <c r="MY72" s="90"/>
      <c r="MZ72" s="90"/>
      <c r="NA72" s="90"/>
      <c r="NB72" s="90"/>
      <c r="NC72" s="90"/>
      <c r="ND72" s="90"/>
      <c r="NE72" s="90"/>
      <c r="NF72" s="90"/>
      <c r="NG72" s="90"/>
      <c r="NH72" s="90"/>
      <c r="NI72" s="90"/>
      <c r="NJ72" s="90"/>
      <c r="NK72" s="90"/>
      <c r="NL72" s="90"/>
      <c r="NM72" s="90"/>
      <c r="NN72" s="90"/>
      <c r="NO72" s="90"/>
      <c r="NP72" s="90"/>
      <c r="NQ72" s="90"/>
      <c r="NR72" s="90"/>
      <c r="NS72" s="90"/>
      <c r="NT72" s="90"/>
      <c r="NU72" s="90"/>
      <c r="NV72" s="90"/>
      <c r="NW72" s="90"/>
      <c r="NX72" s="90"/>
      <c r="NY72" s="90"/>
      <c r="NZ72" s="90"/>
      <c r="OA72" s="90"/>
      <c r="OB72" s="90"/>
      <c r="OC72" s="90"/>
      <c r="OD72" s="90"/>
      <c r="OE72" s="90"/>
      <c r="OF72" s="90"/>
      <c r="OG72" s="90"/>
      <c r="OH72" s="90"/>
      <c r="OI72" s="90"/>
      <c r="OJ72" s="90"/>
      <c r="OK72" s="90"/>
      <c r="OL72" s="90"/>
      <c r="OM72" s="90"/>
      <c r="ON72" s="90"/>
      <c r="OO72" s="90"/>
      <c r="OP72" s="90"/>
      <c r="OQ72" s="90"/>
      <c r="OR72" s="90"/>
      <c r="OS72" s="90"/>
      <c r="OT72" s="90"/>
      <c r="OU72" s="90"/>
      <c r="OV72" s="90"/>
      <c r="OW72" s="90"/>
      <c r="OX72" s="90"/>
      <c r="OY72" s="90"/>
      <c r="OZ72" s="90"/>
      <c r="PA72" s="90"/>
      <c r="PB72" s="90"/>
      <c r="PC72" s="90"/>
      <c r="PD72" s="90"/>
      <c r="PE72" s="90"/>
      <c r="PF72" s="90"/>
      <c r="PG72" s="90"/>
      <c r="PH72" s="90"/>
      <c r="PI72" s="90"/>
      <c r="PJ72" s="90"/>
      <c r="PK72" s="90"/>
      <c r="PL72" s="90"/>
      <c r="PM72" s="90"/>
      <c r="PN72" s="90"/>
      <c r="PO72" s="90"/>
      <c r="PP72" s="90"/>
      <c r="PQ72" s="90"/>
      <c r="PR72" s="90"/>
      <c r="PS72" s="90"/>
      <c r="PT72" s="90"/>
      <c r="PU72" s="90"/>
      <c r="PV72" s="90"/>
      <c r="PW72" s="90"/>
      <c r="PX72" s="90"/>
      <c r="PY72" s="90"/>
      <c r="PZ72" s="90"/>
      <c r="QA72" s="90"/>
      <c r="QB72" s="90"/>
      <c r="QC72" s="90"/>
      <c r="QD72" s="90"/>
      <c r="QE72" s="90"/>
      <c r="QF72" s="90"/>
      <c r="QG72" s="90"/>
      <c r="QH72" s="90"/>
      <c r="QI72" s="90"/>
      <c r="QJ72" s="90"/>
      <c r="QK72" s="90"/>
      <c r="QL72" s="90"/>
      <c r="QM72" s="90"/>
      <c r="QN72" s="90"/>
      <c r="QO72" s="90"/>
      <c r="QP72" s="90"/>
      <c r="QQ72" s="90"/>
      <c r="QR72" s="90"/>
      <c r="QS72" s="90"/>
      <c r="QT72" s="90"/>
      <c r="QU72" s="90"/>
      <c r="QV72" s="90"/>
      <c r="QW72" s="90"/>
      <c r="QX72" s="90"/>
      <c r="QY72" s="90"/>
      <c r="QZ72" s="90"/>
      <c r="RA72" s="90"/>
      <c r="RB72" s="90"/>
      <c r="RC72" s="90"/>
      <c r="RD72" s="90"/>
      <c r="RE72" s="90"/>
      <c r="RF72" s="90"/>
      <c r="RG72" s="90"/>
      <c r="RH72" s="90"/>
      <c r="RI72" s="90"/>
      <c r="RJ72" s="90"/>
      <c r="RK72" s="90"/>
      <c r="RL72" s="90"/>
      <c r="RM72" s="90"/>
      <c r="RN72" s="90"/>
      <c r="RO72" s="90"/>
      <c r="RP72" s="90"/>
      <c r="RQ72" s="90"/>
      <c r="RR72" s="90"/>
      <c r="RS72" s="90"/>
      <c r="RT72" s="90"/>
      <c r="RU72" s="90"/>
      <c r="RV72" s="90"/>
      <c r="RW72" s="90"/>
      <c r="RX72" s="90"/>
      <c r="RY72" s="90"/>
      <c r="RZ72" s="90"/>
      <c r="SA72" s="90"/>
      <c r="SB72" s="90"/>
      <c r="SC72" s="90"/>
      <c r="SD72" s="90"/>
      <c r="SE72" s="90"/>
      <c r="SF72" s="90"/>
      <c r="SG72" s="90"/>
      <c r="SH72" s="90"/>
      <c r="SI72" s="90"/>
      <c r="SJ72" s="90"/>
      <c r="SK72" s="90"/>
      <c r="SL72" s="90"/>
      <c r="SM72" s="90"/>
      <c r="SN72" s="90"/>
      <c r="SO72" s="90"/>
      <c r="SP72" s="90"/>
      <c r="SQ72" s="90"/>
      <c r="SR72" s="90"/>
      <c r="SS72" s="90"/>
      <c r="ST72" s="90"/>
      <c r="SU72" s="90"/>
      <c r="SV72" s="90"/>
      <c r="SW72" s="90"/>
      <c r="SX72" s="90"/>
      <c r="SY72" s="90"/>
      <c r="SZ72" s="90"/>
      <c r="TA72" s="90"/>
      <c r="TB72" s="90"/>
      <c r="TC72" s="90"/>
      <c r="TD72" s="90"/>
      <c r="TE72" s="90"/>
      <c r="TF72" s="90"/>
      <c r="TG72" s="90"/>
      <c r="TH72" s="90"/>
      <c r="TI72" s="90"/>
      <c r="TJ72" s="90"/>
      <c r="TK72" s="90"/>
      <c r="TL72" s="90"/>
      <c r="TM72" s="90"/>
      <c r="TN72" s="90"/>
      <c r="TO72" s="90"/>
      <c r="TP72" s="90"/>
      <c r="TQ72" s="90"/>
      <c r="TR72" s="90"/>
      <c r="TS72" s="90"/>
      <c r="TT72" s="90"/>
      <c r="TU72" s="90"/>
      <c r="TV72" s="90"/>
      <c r="TW72" s="90"/>
      <c r="TX72" s="90"/>
      <c r="TY72" s="90"/>
      <c r="TZ72" s="90"/>
      <c r="UA72" s="90"/>
      <c r="UB72" s="90"/>
      <c r="UC72" s="90"/>
      <c r="UD72" s="90"/>
      <c r="UE72" s="90"/>
      <c r="UF72" s="90"/>
      <c r="UG72" s="90"/>
      <c r="UH72" s="90"/>
      <c r="UI72" s="90"/>
      <c r="UJ72" s="90"/>
      <c r="UK72" s="90"/>
      <c r="UL72" s="90"/>
      <c r="UM72" s="90"/>
      <c r="UN72" s="90"/>
      <c r="UO72" s="90"/>
      <c r="UP72" s="90"/>
      <c r="UQ72" s="90"/>
      <c r="UR72" s="90"/>
      <c r="US72" s="90"/>
      <c r="UT72" s="90"/>
      <c r="UU72" s="90"/>
      <c r="UV72" s="90"/>
      <c r="UW72" s="90"/>
      <c r="UX72" s="90"/>
      <c r="UY72" s="90"/>
      <c r="UZ72" s="90"/>
      <c r="VA72" s="90"/>
      <c r="VB72" s="90"/>
      <c r="VC72" s="90"/>
      <c r="VD72" s="90"/>
      <c r="VE72" s="90"/>
      <c r="VF72" s="90"/>
      <c r="VG72" s="90"/>
      <c r="VH72" s="90"/>
      <c r="VI72" s="90"/>
      <c r="VJ72" s="90"/>
      <c r="VK72" s="90"/>
      <c r="VL72" s="90"/>
      <c r="VM72" s="90"/>
      <c r="VN72" s="90"/>
      <c r="VO72" s="90"/>
      <c r="VP72" s="90"/>
      <c r="VQ72" s="90"/>
      <c r="VR72" s="90"/>
      <c r="VS72" s="90"/>
      <c r="VT72" s="90"/>
      <c r="VU72" s="90"/>
      <c r="VV72" s="90"/>
      <c r="VW72" s="90"/>
      <c r="VX72" s="90"/>
      <c r="VY72" s="90"/>
      <c r="VZ72" s="90"/>
      <c r="WA72" s="90"/>
      <c r="WB72" s="90"/>
      <c r="WC72" s="90"/>
      <c r="WD72" s="90"/>
      <c r="WE72" s="90"/>
      <c r="WF72" s="90"/>
      <c r="WG72" s="90"/>
      <c r="WH72" s="90"/>
      <c r="WI72" s="90"/>
      <c r="WJ72" s="90"/>
      <c r="WK72" s="90"/>
      <c r="WL72" s="90"/>
      <c r="WM72" s="90"/>
      <c r="WN72" s="90"/>
      <c r="WO72" s="90"/>
      <c r="WP72" s="90"/>
      <c r="WQ72" s="90"/>
      <c r="WR72" s="90"/>
      <c r="WS72" s="90"/>
      <c r="WT72" s="90"/>
      <c r="WU72" s="90"/>
      <c r="WV72" s="90"/>
      <c r="WW72" s="90"/>
      <c r="WX72" s="90"/>
      <c r="WY72" s="90"/>
      <c r="WZ72" s="90"/>
      <c r="XA72" s="90"/>
      <c r="XB72" s="90"/>
      <c r="XC72" s="90"/>
    </row>
    <row r="73" spans="1:627" ht="15.95" customHeight="1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  <c r="IV73" s="90"/>
      <c r="IW73" s="90"/>
      <c r="IX73" s="90"/>
      <c r="IY73" s="90"/>
      <c r="IZ73" s="90"/>
      <c r="JA73" s="90"/>
      <c r="JB73" s="90"/>
      <c r="JC73" s="90"/>
      <c r="JD73" s="90"/>
      <c r="JE73" s="90"/>
      <c r="JF73" s="90"/>
      <c r="JG73" s="90"/>
      <c r="JH73" s="90"/>
      <c r="JI73" s="90"/>
      <c r="JJ73" s="90"/>
      <c r="JK73" s="90"/>
      <c r="JL73" s="90"/>
      <c r="JM73" s="90"/>
      <c r="JN73" s="90"/>
      <c r="JO73" s="90"/>
      <c r="JP73" s="90"/>
      <c r="JQ73" s="90"/>
      <c r="JR73" s="90"/>
      <c r="JS73" s="90"/>
      <c r="JT73" s="90"/>
      <c r="JU73" s="90"/>
      <c r="JV73" s="90"/>
      <c r="JW73" s="90"/>
      <c r="JX73" s="90"/>
      <c r="JY73" s="90"/>
      <c r="JZ73" s="90"/>
      <c r="KA73" s="90"/>
      <c r="KB73" s="90"/>
      <c r="KC73" s="90"/>
      <c r="KD73" s="90"/>
      <c r="KE73" s="90"/>
      <c r="KF73" s="90"/>
      <c r="KG73" s="90"/>
      <c r="KH73" s="90"/>
      <c r="KI73" s="90"/>
      <c r="KJ73" s="90"/>
      <c r="KK73" s="90"/>
      <c r="KL73" s="90"/>
      <c r="KM73" s="90"/>
      <c r="KN73" s="90"/>
      <c r="KO73" s="90"/>
      <c r="KP73" s="90"/>
      <c r="KQ73" s="90"/>
      <c r="KR73" s="90"/>
      <c r="KS73" s="90"/>
      <c r="KT73" s="90"/>
      <c r="KU73" s="90"/>
      <c r="KV73" s="90"/>
      <c r="KW73" s="90"/>
      <c r="KX73" s="90"/>
      <c r="KY73" s="90"/>
      <c r="KZ73" s="90"/>
      <c r="LA73" s="90"/>
      <c r="LB73" s="90"/>
      <c r="LC73" s="90"/>
      <c r="LD73" s="90"/>
      <c r="LE73" s="90"/>
      <c r="LF73" s="90"/>
      <c r="LG73" s="90"/>
      <c r="LH73" s="90"/>
      <c r="LI73" s="90"/>
      <c r="LJ73" s="90"/>
      <c r="LK73" s="90"/>
      <c r="LL73" s="90"/>
      <c r="LM73" s="90"/>
      <c r="LN73" s="90"/>
      <c r="LO73" s="90"/>
      <c r="LP73" s="90"/>
      <c r="LQ73" s="90"/>
      <c r="LR73" s="90"/>
      <c r="LS73" s="90"/>
      <c r="LT73" s="90"/>
      <c r="LU73" s="90"/>
      <c r="LV73" s="90"/>
      <c r="LW73" s="90"/>
      <c r="LX73" s="90"/>
      <c r="LY73" s="90"/>
      <c r="LZ73" s="90"/>
      <c r="MA73" s="90"/>
      <c r="MB73" s="90"/>
      <c r="MC73" s="90"/>
      <c r="MD73" s="90"/>
      <c r="ME73" s="90"/>
      <c r="MF73" s="90"/>
      <c r="MG73" s="90"/>
      <c r="MH73" s="90"/>
      <c r="MI73" s="90"/>
      <c r="MJ73" s="90"/>
      <c r="MK73" s="90"/>
      <c r="ML73" s="90"/>
      <c r="MM73" s="90"/>
      <c r="MN73" s="90"/>
      <c r="MO73" s="90"/>
      <c r="MP73" s="90"/>
      <c r="MQ73" s="90"/>
      <c r="MR73" s="90"/>
      <c r="MS73" s="90"/>
      <c r="MT73" s="90"/>
      <c r="MU73" s="90"/>
      <c r="MV73" s="90"/>
      <c r="MW73" s="90"/>
      <c r="MX73" s="90"/>
      <c r="MY73" s="90"/>
      <c r="MZ73" s="90"/>
      <c r="NA73" s="90"/>
      <c r="NB73" s="90"/>
      <c r="NC73" s="90"/>
      <c r="ND73" s="90"/>
      <c r="NE73" s="90"/>
      <c r="NF73" s="90"/>
      <c r="NG73" s="90"/>
      <c r="NH73" s="90"/>
      <c r="NI73" s="90"/>
      <c r="NJ73" s="90"/>
      <c r="NK73" s="90"/>
      <c r="NL73" s="90"/>
      <c r="NM73" s="90"/>
      <c r="NN73" s="90"/>
      <c r="NO73" s="90"/>
      <c r="NP73" s="90"/>
      <c r="NQ73" s="90"/>
      <c r="NR73" s="90"/>
      <c r="NS73" s="90"/>
      <c r="NT73" s="90"/>
      <c r="NU73" s="90"/>
      <c r="NV73" s="90"/>
      <c r="NW73" s="90"/>
      <c r="NX73" s="90"/>
      <c r="NY73" s="90"/>
      <c r="NZ73" s="90"/>
      <c r="OA73" s="90"/>
      <c r="OB73" s="90"/>
      <c r="OC73" s="90"/>
      <c r="OD73" s="90"/>
      <c r="OE73" s="90"/>
      <c r="OF73" s="90"/>
      <c r="OG73" s="90"/>
      <c r="OH73" s="90"/>
      <c r="OI73" s="90"/>
      <c r="OJ73" s="90"/>
      <c r="OK73" s="90"/>
      <c r="OL73" s="90"/>
      <c r="OM73" s="90"/>
      <c r="ON73" s="90"/>
      <c r="OO73" s="90"/>
      <c r="OP73" s="90"/>
      <c r="OQ73" s="90"/>
      <c r="OR73" s="90"/>
      <c r="OS73" s="90"/>
      <c r="OT73" s="90"/>
      <c r="OU73" s="90"/>
      <c r="OV73" s="90"/>
      <c r="OW73" s="90"/>
      <c r="OX73" s="90"/>
      <c r="OY73" s="90"/>
      <c r="OZ73" s="90"/>
      <c r="PA73" s="90"/>
      <c r="PB73" s="90"/>
      <c r="PC73" s="90"/>
      <c r="PD73" s="90"/>
      <c r="PE73" s="90"/>
      <c r="PF73" s="90"/>
      <c r="PG73" s="90"/>
      <c r="PH73" s="90"/>
      <c r="PI73" s="90"/>
      <c r="PJ73" s="90"/>
      <c r="PK73" s="90"/>
      <c r="PL73" s="90"/>
      <c r="PM73" s="90"/>
      <c r="PN73" s="90"/>
      <c r="PO73" s="90"/>
      <c r="PP73" s="90"/>
      <c r="PQ73" s="90"/>
      <c r="PR73" s="90"/>
      <c r="PS73" s="90"/>
      <c r="PT73" s="90"/>
      <c r="PU73" s="90"/>
      <c r="PV73" s="90"/>
      <c r="PW73" s="90"/>
      <c r="PX73" s="90"/>
      <c r="PY73" s="90"/>
      <c r="PZ73" s="90"/>
      <c r="QA73" s="90"/>
      <c r="QB73" s="90"/>
      <c r="QC73" s="90"/>
      <c r="QD73" s="90"/>
      <c r="QE73" s="90"/>
      <c r="QF73" s="90"/>
      <c r="QG73" s="90"/>
      <c r="QH73" s="90"/>
      <c r="QI73" s="90"/>
      <c r="QJ73" s="90"/>
      <c r="QK73" s="90"/>
      <c r="QL73" s="90"/>
      <c r="QM73" s="90"/>
      <c r="QN73" s="90"/>
      <c r="QO73" s="90"/>
      <c r="QP73" s="90"/>
      <c r="QQ73" s="90"/>
      <c r="QR73" s="90"/>
      <c r="QS73" s="90"/>
      <c r="QT73" s="90"/>
      <c r="QU73" s="90"/>
      <c r="QV73" s="90"/>
      <c r="QW73" s="90"/>
      <c r="QX73" s="90"/>
      <c r="QY73" s="90"/>
      <c r="QZ73" s="90"/>
      <c r="RA73" s="90"/>
      <c r="RB73" s="90"/>
      <c r="RC73" s="90"/>
      <c r="RD73" s="90"/>
      <c r="RE73" s="90"/>
      <c r="RF73" s="90"/>
      <c r="RG73" s="90"/>
      <c r="RH73" s="90"/>
      <c r="RI73" s="90"/>
      <c r="RJ73" s="90"/>
      <c r="RK73" s="90"/>
      <c r="RL73" s="90"/>
      <c r="RM73" s="90"/>
      <c r="RN73" s="90"/>
      <c r="RO73" s="90"/>
      <c r="RP73" s="90"/>
      <c r="RQ73" s="90"/>
      <c r="RR73" s="90"/>
      <c r="RS73" s="90"/>
      <c r="RT73" s="90"/>
      <c r="RU73" s="90"/>
      <c r="RV73" s="90"/>
      <c r="RW73" s="90"/>
      <c r="RX73" s="90"/>
      <c r="RY73" s="90"/>
      <c r="RZ73" s="90"/>
      <c r="SA73" s="90"/>
      <c r="SB73" s="90"/>
      <c r="SC73" s="90"/>
      <c r="SD73" s="90"/>
      <c r="SE73" s="90"/>
      <c r="SF73" s="90"/>
      <c r="SG73" s="90"/>
      <c r="SH73" s="90"/>
      <c r="SI73" s="90"/>
      <c r="SJ73" s="90"/>
      <c r="SK73" s="90"/>
      <c r="SL73" s="90"/>
      <c r="SM73" s="90"/>
      <c r="SN73" s="90"/>
      <c r="SO73" s="90"/>
      <c r="SP73" s="90"/>
      <c r="SQ73" s="90"/>
      <c r="SR73" s="90"/>
      <c r="SS73" s="90"/>
      <c r="ST73" s="90"/>
      <c r="SU73" s="90"/>
      <c r="SV73" s="90"/>
      <c r="SW73" s="90"/>
      <c r="SX73" s="90"/>
      <c r="SY73" s="90"/>
      <c r="SZ73" s="90"/>
      <c r="TA73" s="90"/>
      <c r="TB73" s="90"/>
      <c r="TC73" s="90"/>
      <c r="TD73" s="90"/>
      <c r="TE73" s="90"/>
      <c r="TF73" s="90"/>
      <c r="TG73" s="90"/>
      <c r="TH73" s="90"/>
      <c r="TI73" s="90"/>
      <c r="TJ73" s="90"/>
      <c r="TK73" s="90"/>
      <c r="TL73" s="90"/>
      <c r="TM73" s="90"/>
      <c r="TN73" s="90"/>
      <c r="TO73" s="90"/>
      <c r="TP73" s="90"/>
      <c r="TQ73" s="90"/>
      <c r="TR73" s="90"/>
      <c r="TS73" s="90"/>
      <c r="TT73" s="90"/>
      <c r="TU73" s="90"/>
      <c r="TV73" s="90"/>
      <c r="TW73" s="90"/>
      <c r="TX73" s="90"/>
      <c r="TY73" s="90"/>
      <c r="TZ73" s="90"/>
      <c r="UA73" s="90"/>
      <c r="UB73" s="90"/>
      <c r="UC73" s="90"/>
      <c r="UD73" s="90"/>
      <c r="UE73" s="90"/>
      <c r="UF73" s="90"/>
      <c r="UG73" s="90"/>
      <c r="UH73" s="90"/>
      <c r="UI73" s="90"/>
      <c r="UJ73" s="90"/>
      <c r="UK73" s="90"/>
      <c r="UL73" s="90"/>
      <c r="UM73" s="90"/>
      <c r="UN73" s="90"/>
      <c r="UO73" s="90"/>
      <c r="UP73" s="90"/>
      <c r="UQ73" s="90"/>
      <c r="UR73" s="90"/>
      <c r="US73" s="90"/>
      <c r="UT73" s="90"/>
      <c r="UU73" s="90"/>
      <c r="UV73" s="90"/>
      <c r="UW73" s="90"/>
      <c r="UX73" s="90"/>
      <c r="UY73" s="90"/>
      <c r="UZ73" s="90"/>
      <c r="VA73" s="90"/>
      <c r="VB73" s="90"/>
      <c r="VC73" s="90"/>
      <c r="VD73" s="90"/>
      <c r="VE73" s="90"/>
      <c r="VF73" s="90"/>
      <c r="VG73" s="90"/>
      <c r="VH73" s="90"/>
      <c r="VI73" s="90"/>
      <c r="VJ73" s="90"/>
      <c r="VK73" s="90"/>
      <c r="VL73" s="90"/>
      <c r="VM73" s="90"/>
      <c r="VN73" s="90"/>
      <c r="VO73" s="90"/>
      <c r="VP73" s="90"/>
      <c r="VQ73" s="90"/>
      <c r="VR73" s="90"/>
      <c r="VS73" s="90"/>
      <c r="VT73" s="90"/>
      <c r="VU73" s="90"/>
      <c r="VV73" s="90"/>
      <c r="VW73" s="90"/>
      <c r="VX73" s="90"/>
      <c r="VY73" s="90"/>
      <c r="VZ73" s="90"/>
      <c r="WA73" s="90"/>
      <c r="WB73" s="90"/>
      <c r="WC73" s="90"/>
      <c r="WD73" s="90"/>
      <c r="WE73" s="90"/>
      <c r="WF73" s="90"/>
      <c r="WG73" s="90"/>
      <c r="WH73" s="90"/>
      <c r="WI73" s="90"/>
      <c r="WJ73" s="90"/>
      <c r="WK73" s="90"/>
      <c r="WL73" s="90"/>
      <c r="WM73" s="90"/>
      <c r="WN73" s="90"/>
      <c r="WO73" s="90"/>
      <c r="WP73" s="90"/>
      <c r="WQ73" s="90"/>
      <c r="WR73" s="90"/>
      <c r="WS73" s="90"/>
      <c r="WT73" s="90"/>
      <c r="WU73" s="90"/>
      <c r="WV73" s="90"/>
      <c r="WW73" s="90"/>
      <c r="WX73" s="90"/>
      <c r="WY73" s="90"/>
      <c r="WZ73" s="90"/>
      <c r="XA73" s="90"/>
      <c r="XB73" s="90"/>
      <c r="XC73" s="90"/>
    </row>
    <row r="74" spans="1:627" ht="15.95" customHeight="1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116" t="s">
        <v>212</v>
      </c>
      <c r="K74" s="116" t="s">
        <v>213</v>
      </c>
      <c r="L74" s="117">
        <v>531</v>
      </c>
      <c r="M74" s="117">
        <v>531</v>
      </c>
      <c r="N74" s="117">
        <v>0</v>
      </c>
      <c r="O74" s="117">
        <v>531</v>
      </c>
      <c r="P74" s="117">
        <v>516.21</v>
      </c>
      <c r="Q74" s="117">
        <v>-14.789999999999964</v>
      </c>
      <c r="R74" s="117">
        <v>0.97</v>
      </c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  <c r="HQ74" s="90"/>
      <c r="HR74" s="90"/>
      <c r="HS74" s="90"/>
      <c r="HT74" s="90"/>
      <c r="HU74" s="90"/>
      <c r="HV74" s="90"/>
      <c r="HW74" s="90"/>
      <c r="HX74" s="90"/>
      <c r="HY74" s="90"/>
      <c r="HZ74" s="90"/>
      <c r="IA74" s="90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  <c r="IV74" s="90"/>
      <c r="IW74" s="90"/>
      <c r="IX74" s="90"/>
      <c r="IY74" s="90"/>
      <c r="IZ74" s="90"/>
      <c r="JA74" s="90"/>
      <c r="JB74" s="90"/>
      <c r="JC74" s="90"/>
      <c r="JD74" s="90"/>
      <c r="JE74" s="90"/>
      <c r="JF74" s="90"/>
      <c r="JG74" s="90"/>
      <c r="JH74" s="90"/>
      <c r="JI74" s="90"/>
      <c r="JJ74" s="90"/>
      <c r="JK74" s="90"/>
      <c r="JL74" s="90"/>
      <c r="JM74" s="90"/>
      <c r="JN74" s="90"/>
      <c r="JO74" s="90"/>
      <c r="JP74" s="90"/>
      <c r="JQ74" s="90"/>
      <c r="JR74" s="90"/>
      <c r="JS74" s="90"/>
      <c r="JT74" s="90"/>
      <c r="JU74" s="90"/>
      <c r="JV74" s="90"/>
      <c r="JW74" s="90"/>
      <c r="JX74" s="90"/>
      <c r="JY74" s="90"/>
      <c r="JZ74" s="90"/>
      <c r="KA74" s="90"/>
      <c r="KB74" s="90"/>
      <c r="KC74" s="90"/>
      <c r="KD74" s="90"/>
      <c r="KE74" s="90"/>
      <c r="KF74" s="90"/>
      <c r="KG74" s="90"/>
      <c r="KH74" s="90"/>
      <c r="KI74" s="90"/>
      <c r="KJ74" s="90"/>
      <c r="KK74" s="90"/>
      <c r="KL74" s="90"/>
      <c r="KM74" s="90"/>
      <c r="KN74" s="90"/>
      <c r="KO74" s="90"/>
      <c r="KP74" s="90"/>
      <c r="KQ74" s="90"/>
      <c r="KR74" s="90"/>
      <c r="KS74" s="90"/>
      <c r="KT74" s="90"/>
      <c r="KU74" s="90"/>
      <c r="KV74" s="90"/>
      <c r="KW74" s="90"/>
      <c r="KX74" s="90"/>
      <c r="KY74" s="90"/>
      <c r="KZ74" s="90"/>
      <c r="LA74" s="90"/>
      <c r="LB74" s="90"/>
      <c r="LC74" s="90"/>
      <c r="LD74" s="90"/>
      <c r="LE74" s="90"/>
      <c r="LF74" s="90"/>
      <c r="LG74" s="90"/>
      <c r="LH74" s="90"/>
      <c r="LI74" s="90"/>
      <c r="LJ74" s="90"/>
      <c r="LK74" s="90"/>
      <c r="LL74" s="90"/>
      <c r="LM74" s="90"/>
      <c r="LN74" s="90"/>
      <c r="LO74" s="90"/>
      <c r="LP74" s="90"/>
      <c r="LQ74" s="90"/>
      <c r="LR74" s="90"/>
      <c r="LS74" s="90"/>
      <c r="LT74" s="90"/>
      <c r="LU74" s="90"/>
      <c r="LV74" s="90"/>
      <c r="LW74" s="90"/>
      <c r="LX74" s="90"/>
      <c r="LY74" s="90"/>
      <c r="LZ74" s="90"/>
      <c r="MA74" s="90"/>
      <c r="MB74" s="90"/>
      <c r="MC74" s="90"/>
      <c r="MD74" s="90"/>
      <c r="ME74" s="90"/>
      <c r="MF74" s="90"/>
      <c r="MG74" s="90"/>
      <c r="MH74" s="90"/>
      <c r="MI74" s="90"/>
      <c r="MJ74" s="90"/>
      <c r="MK74" s="90"/>
      <c r="ML74" s="90"/>
      <c r="MM74" s="90"/>
      <c r="MN74" s="90"/>
      <c r="MO74" s="90"/>
      <c r="MP74" s="90"/>
      <c r="MQ74" s="90"/>
      <c r="MR74" s="90"/>
      <c r="MS74" s="90"/>
      <c r="MT74" s="90"/>
      <c r="MU74" s="90"/>
      <c r="MV74" s="90"/>
      <c r="MW74" s="90"/>
      <c r="MX74" s="90"/>
      <c r="MY74" s="90"/>
      <c r="MZ74" s="90"/>
      <c r="NA74" s="90"/>
      <c r="NB74" s="90"/>
      <c r="NC74" s="90"/>
      <c r="ND74" s="90"/>
      <c r="NE74" s="90"/>
      <c r="NF74" s="90"/>
      <c r="NG74" s="90"/>
      <c r="NH74" s="90"/>
      <c r="NI74" s="90"/>
      <c r="NJ74" s="90"/>
      <c r="NK74" s="90"/>
      <c r="NL74" s="90"/>
      <c r="NM74" s="90"/>
      <c r="NN74" s="90"/>
      <c r="NO74" s="90"/>
      <c r="NP74" s="90"/>
      <c r="NQ74" s="90"/>
      <c r="NR74" s="90"/>
      <c r="NS74" s="90"/>
      <c r="NT74" s="90"/>
      <c r="NU74" s="90"/>
      <c r="NV74" s="90"/>
      <c r="NW74" s="90"/>
      <c r="NX74" s="90"/>
      <c r="NY74" s="90"/>
      <c r="NZ74" s="90"/>
      <c r="OA74" s="90"/>
      <c r="OB74" s="90"/>
      <c r="OC74" s="90"/>
      <c r="OD74" s="90"/>
      <c r="OE74" s="90"/>
      <c r="OF74" s="90"/>
      <c r="OG74" s="90"/>
      <c r="OH74" s="90"/>
      <c r="OI74" s="90"/>
      <c r="OJ74" s="90"/>
      <c r="OK74" s="90"/>
      <c r="OL74" s="90"/>
      <c r="OM74" s="90"/>
      <c r="ON74" s="90"/>
      <c r="OO74" s="90"/>
      <c r="OP74" s="90"/>
      <c r="OQ74" s="90"/>
      <c r="OR74" s="90"/>
      <c r="OS74" s="90"/>
      <c r="OT74" s="90"/>
      <c r="OU74" s="90"/>
      <c r="OV74" s="90"/>
      <c r="OW74" s="90"/>
      <c r="OX74" s="90"/>
      <c r="OY74" s="90"/>
      <c r="OZ74" s="90"/>
      <c r="PA74" s="90"/>
      <c r="PB74" s="90"/>
      <c r="PC74" s="90"/>
      <c r="PD74" s="90"/>
      <c r="PE74" s="90"/>
      <c r="PF74" s="90"/>
      <c r="PG74" s="90"/>
      <c r="PH74" s="90"/>
      <c r="PI74" s="90"/>
      <c r="PJ74" s="90"/>
      <c r="PK74" s="90"/>
      <c r="PL74" s="90"/>
      <c r="PM74" s="90"/>
      <c r="PN74" s="90"/>
      <c r="PO74" s="90"/>
      <c r="PP74" s="90"/>
      <c r="PQ74" s="90"/>
      <c r="PR74" s="90"/>
      <c r="PS74" s="90"/>
      <c r="PT74" s="90"/>
      <c r="PU74" s="90"/>
      <c r="PV74" s="90"/>
      <c r="PW74" s="90"/>
      <c r="PX74" s="90"/>
      <c r="PY74" s="90"/>
      <c r="PZ74" s="90"/>
      <c r="QA74" s="90"/>
      <c r="QB74" s="90"/>
      <c r="QC74" s="90"/>
      <c r="QD74" s="90"/>
      <c r="QE74" s="90"/>
      <c r="QF74" s="90"/>
      <c r="QG74" s="90"/>
      <c r="QH74" s="90"/>
      <c r="QI74" s="90"/>
      <c r="QJ74" s="90"/>
      <c r="QK74" s="90"/>
      <c r="QL74" s="90"/>
      <c r="QM74" s="90"/>
      <c r="QN74" s="90"/>
      <c r="QO74" s="90"/>
      <c r="QP74" s="90"/>
      <c r="QQ74" s="90"/>
      <c r="QR74" s="90"/>
      <c r="QS74" s="90"/>
      <c r="QT74" s="90"/>
      <c r="QU74" s="90"/>
      <c r="QV74" s="90"/>
      <c r="QW74" s="90"/>
      <c r="QX74" s="90"/>
      <c r="QY74" s="90"/>
      <c r="QZ74" s="90"/>
      <c r="RA74" s="90"/>
      <c r="RB74" s="90"/>
      <c r="RC74" s="90"/>
      <c r="RD74" s="90"/>
      <c r="RE74" s="90"/>
      <c r="RF74" s="90"/>
      <c r="RG74" s="90"/>
      <c r="RH74" s="90"/>
      <c r="RI74" s="90"/>
      <c r="RJ74" s="90"/>
      <c r="RK74" s="90"/>
      <c r="RL74" s="90"/>
      <c r="RM74" s="90"/>
      <c r="RN74" s="90"/>
      <c r="RO74" s="90"/>
      <c r="RP74" s="90"/>
      <c r="RQ74" s="90"/>
      <c r="RR74" s="90"/>
      <c r="RS74" s="90"/>
      <c r="RT74" s="90"/>
      <c r="RU74" s="90"/>
      <c r="RV74" s="90"/>
      <c r="RW74" s="90"/>
      <c r="RX74" s="90"/>
      <c r="RY74" s="90"/>
      <c r="RZ74" s="90"/>
      <c r="SA74" s="90"/>
      <c r="SB74" s="90"/>
      <c r="SC74" s="90"/>
      <c r="SD74" s="90"/>
      <c r="SE74" s="90"/>
      <c r="SF74" s="90"/>
      <c r="SG74" s="90"/>
      <c r="SH74" s="90"/>
      <c r="SI74" s="90"/>
      <c r="SJ74" s="90"/>
      <c r="SK74" s="90"/>
      <c r="SL74" s="90"/>
      <c r="SM74" s="90"/>
      <c r="SN74" s="90"/>
      <c r="SO74" s="90"/>
      <c r="SP74" s="90"/>
      <c r="SQ74" s="90"/>
      <c r="SR74" s="90"/>
      <c r="SS74" s="90"/>
      <c r="ST74" s="90"/>
      <c r="SU74" s="90"/>
      <c r="SV74" s="90"/>
      <c r="SW74" s="90"/>
      <c r="SX74" s="90"/>
      <c r="SY74" s="90"/>
      <c r="SZ74" s="90"/>
      <c r="TA74" s="90"/>
      <c r="TB74" s="90"/>
      <c r="TC74" s="90"/>
      <c r="TD74" s="90"/>
      <c r="TE74" s="90"/>
      <c r="TF74" s="90"/>
      <c r="TG74" s="90"/>
      <c r="TH74" s="90"/>
      <c r="TI74" s="90"/>
      <c r="TJ74" s="90"/>
      <c r="TK74" s="90"/>
      <c r="TL74" s="90"/>
      <c r="TM74" s="90"/>
      <c r="TN74" s="90"/>
      <c r="TO74" s="90"/>
      <c r="TP74" s="90"/>
      <c r="TQ74" s="90"/>
      <c r="TR74" s="90"/>
      <c r="TS74" s="90"/>
      <c r="TT74" s="90"/>
      <c r="TU74" s="90"/>
      <c r="TV74" s="90"/>
      <c r="TW74" s="90"/>
      <c r="TX74" s="90"/>
      <c r="TY74" s="90"/>
      <c r="TZ74" s="90"/>
      <c r="UA74" s="90"/>
      <c r="UB74" s="90"/>
      <c r="UC74" s="90"/>
      <c r="UD74" s="90"/>
      <c r="UE74" s="90"/>
      <c r="UF74" s="90"/>
      <c r="UG74" s="90"/>
      <c r="UH74" s="90"/>
      <c r="UI74" s="90"/>
      <c r="UJ74" s="90"/>
      <c r="UK74" s="90"/>
      <c r="UL74" s="90"/>
      <c r="UM74" s="90"/>
      <c r="UN74" s="90"/>
      <c r="UO74" s="90"/>
      <c r="UP74" s="90"/>
      <c r="UQ74" s="90"/>
      <c r="UR74" s="90"/>
      <c r="US74" s="90"/>
      <c r="UT74" s="90"/>
      <c r="UU74" s="90"/>
      <c r="UV74" s="90"/>
      <c r="UW74" s="90"/>
      <c r="UX74" s="90"/>
      <c r="UY74" s="90"/>
      <c r="UZ74" s="90"/>
      <c r="VA74" s="90"/>
      <c r="VB74" s="90"/>
      <c r="VC74" s="90"/>
      <c r="VD74" s="90"/>
      <c r="VE74" s="90"/>
      <c r="VF74" s="90"/>
      <c r="VG74" s="90"/>
      <c r="VH74" s="90"/>
      <c r="VI74" s="90"/>
      <c r="VJ74" s="90"/>
      <c r="VK74" s="90"/>
      <c r="VL74" s="90"/>
      <c r="VM74" s="90"/>
      <c r="VN74" s="90"/>
      <c r="VO74" s="90"/>
      <c r="VP74" s="90"/>
      <c r="VQ74" s="90"/>
      <c r="VR74" s="90"/>
      <c r="VS74" s="90"/>
      <c r="VT74" s="90"/>
      <c r="VU74" s="90"/>
      <c r="VV74" s="90"/>
      <c r="VW74" s="90"/>
      <c r="VX74" s="90"/>
      <c r="VY74" s="90"/>
      <c r="VZ74" s="90"/>
      <c r="WA74" s="90"/>
      <c r="WB74" s="90"/>
      <c r="WC74" s="90"/>
      <c r="WD74" s="90"/>
      <c r="WE74" s="90"/>
      <c r="WF74" s="90"/>
      <c r="WG74" s="90"/>
      <c r="WH74" s="90"/>
      <c r="WI74" s="90"/>
      <c r="WJ74" s="90"/>
      <c r="WK74" s="90"/>
      <c r="WL74" s="90"/>
      <c r="WM74" s="90"/>
      <c r="WN74" s="90"/>
      <c r="WO74" s="90"/>
      <c r="WP74" s="90"/>
      <c r="WQ74" s="90"/>
      <c r="WR74" s="90"/>
      <c r="WS74" s="90"/>
      <c r="WT74" s="90"/>
      <c r="WU74" s="90"/>
      <c r="WV74" s="90"/>
      <c r="WW74" s="90"/>
      <c r="WX74" s="90"/>
      <c r="WY74" s="90"/>
      <c r="WZ74" s="90"/>
      <c r="XA74" s="90"/>
      <c r="XB74" s="90"/>
      <c r="XC74" s="90"/>
    </row>
    <row r="75" spans="1:627" ht="15.95" customHeight="1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 t="s">
        <v>214</v>
      </c>
      <c r="K75" s="89" t="s">
        <v>215</v>
      </c>
      <c r="L75" s="90">
        <v>531</v>
      </c>
      <c r="M75" s="90">
        <v>531</v>
      </c>
      <c r="N75" s="90">
        <v>0</v>
      </c>
      <c r="O75" s="90">
        <v>531</v>
      </c>
      <c r="P75" s="90">
        <v>516.21</v>
      </c>
      <c r="Q75" s="90">
        <v>-14.789999999999964</v>
      </c>
      <c r="R75" s="90">
        <v>0.97</v>
      </c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  <c r="HQ75" s="90"/>
      <c r="HR75" s="90"/>
      <c r="HS75" s="90"/>
      <c r="HT75" s="90"/>
      <c r="HU75" s="90"/>
      <c r="HV75" s="90"/>
      <c r="HW75" s="90"/>
      <c r="HX75" s="90"/>
      <c r="HY75" s="90"/>
      <c r="HZ75" s="90"/>
      <c r="IA75" s="90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  <c r="IV75" s="90"/>
      <c r="IW75" s="90"/>
      <c r="IX75" s="90"/>
      <c r="IY75" s="90"/>
      <c r="IZ75" s="90"/>
      <c r="JA75" s="90"/>
      <c r="JB75" s="90"/>
      <c r="JC75" s="90"/>
      <c r="JD75" s="90"/>
      <c r="JE75" s="90"/>
      <c r="JF75" s="90"/>
      <c r="JG75" s="90"/>
      <c r="JH75" s="90"/>
      <c r="JI75" s="90"/>
      <c r="JJ75" s="90"/>
      <c r="JK75" s="90"/>
      <c r="JL75" s="90"/>
      <c r="JM75" s="90"/>
      <c r="JN75" s="90"/>
      <c r="JO75" s="90"/>
      <c r="JP75" s="90"/>
      <c r="JQ75" s="90"/>
      <c r="JR75" s="90"/>
      <c r="JS75" s="90"/>
      <c r="JT75" s="90"/>
      <c r="JU75" s="90"/>
      <c r="JV75" s="90"/>
      <c r="JW75" s="90"/>
      <c r="JX75" s="90"/>
      <c r="JY75" s="90"/>
      <c r="JZ75" s="90"/>
      <c r="KA75" s="90"/>
      <c r="KB75" s="90"/>
      <c r="KC75" s="90"/>
      <c r="KD75" s="90"/>
      <c r="KE75" s="90"/>
      <c r="KF75" s="90"/>
      <c r="KG75" s="90"/>
      <c r="KH75" s="90"/>
      <c r="KI75" s="90"/>
      <c r="KJ75" s="90"/>
      <c r="KK75" s="90"/>
      <c r="KL75" s="90"/>
      <c r="KM75" s="90"/>
      <c r="KN75" s="90"/>
      <c r="KO75" s="90"/>
      <c r="KP75" s="90"/>
      <c r="KQ75" s="90"/>
      <c r="KR75" s="90"/>
      <c r="KS75" s="90"/>
      <c r="KT75" s="90"/>
      <c r="KU75" s="90"/>
      <c r="KV75" s="90"/>
      <c r="KW75" s="90"/>
      <c r="KX75" s="90"/>
      <c r="KY75" s="90"/>
      <c r="KZ75" s="90"/>
      <c r="LA75" s="90"/>
      <c r="LB75" s="90"/>
      <c r="LC75" s="90"/>
      <c r="LD75" s="90"/>
      <c r="LE75" s="90"/>
      <c r="LF75" s="90"/>
      <c r="LG75" s="90"/>
      <c r="LH75" s="90"/>
      <c r="LI75" s="90"/>
      <c r="LJ75" s="90"/>
      <c r="LK75" s="90"/>
      <c r="LL75" s="90"/>
      <c r="LM75" s="90"/>
      <c r="LN75" s="90"/>
      <c r="LO75" s="90"/>
      <c r="LP75" s="90"/>
      <c r="LQ75" s="90"/>
      <c r="LR75" s="90"/>
      <c r="LS75" s="90"/>
      <c r="LT75" s="90"/>
      <c r="LU75" s="90"/>
      <c r="LV75" s="90"/>
      <c r="LW75" s="90"/>
      <c r="LX75" s="90"/>
      <c r="LY75" s="90"/>
      <c r="LZ75" s="90"/>
      <c r="MA75" s="90"/>
      <c r="MB75" s="90"/>
      <c r="MC75" s="90"/>
      <c r="MD75" s="90"/>
      <c r="ME75" s="90"/>
      <c r="MF75" s="90"/>
      <c r="MG75" s="90"/>
      <c r="MH75" s="90"/>
      <c r="MI75" s="90"/>
      <c r="MJ75" s="90"/>
      <c r="MK75" s="90"/>
      <c r="ML75" s="90"/>
      <c r="MM75" s="90"/>
      <c r="MN75" s="90"/>
      <c r="MO75" s="90"/>
      <c r="MP75" s="90"/>
      <c r="MQ75" s="90"/>
      <c r="MR75" s="90"/>
      <c r="MS75" s="90"/>
      <c r="MT75" s="90"/>
      <c r="MU75" s="90"/>
      <c r="MV75" s="90"/>
      <c r="MW75" s="90"/>
      <c r="MX75" s="90"/>
      <c r="MY75" s="90"/>
      <c r="MZ75" s="90"/>
      <c r="NA75" s="90"/>
      <c r="NB75" s="90"/>
      <c r="NC75" s="90"/>
      <c r="ND75" s="90"/>
      <c r="NE75" s="90"/>
      <c r="NF75" s="90"/>
      <c r="NG75" s="90"/>
      <c r="NH75" s="90"/>
      <c r="NI75" s="90"/>
      <c r="NJ75" s="90"/>
      <c r="NK75" s="90"/>
      <c r="NL75" s="90"/>
      <c r="NM75" s="90"/>
      <c r="NN75" s="90"/>
      <c r="NO75" s="90"/>
      <c r="NP75" s="90"/>
      <c r="NQ75" s="90"/>
      <c r="NR75" s="90"/>
      <c r="NS75" s="90"/>
      <c r="NT75" s="90"/>
      <c r="NU75" s="90"/>
      <c r="NV75" s="90"/>
      <c r="NW75" s="90"/>
      <c r="NX75" s="90"/>
      <c r="NY75" s="90"/>
      <c r="NZ75" s="90"/>
      <c r="OA75" s="90"/>
      <c r="OB75" s="90"/>
      <c r="OC75" s="90"/>
      <c r="OD75" s="90"/>
      <c r="OE75" s="90"/>
      <c r="OF75" s="90"/>
      <c r="OG75" s="90"/>
      <c r="OH75" s="90"/>
      <c r="OI75" s="90"/>
      <c r="OJ75" s="90"/>
      <c r="OK75" s="90"/>
      <c r="OL75" s="90"/>
      <c r="OM75" s="90"/>
      <c r="ON75" s="90"/>
      <c r="OO75" s="90"/>
      <c r="OP75" s="90"/>
      <c r="OQ75" s="90"/>
      <c r="OR75" s="90"/>
      <c r="OS75" s="90"/>
      <c r="OT75" s="90"/>
      <c r="OU75" s="90"/>
      <c r="OV75" s="90"/>
      <c r="OW75" s="90"/>
      <c r="OX75" s="90"/>
      <c r="OY75" s="90"/>
      <c r="OZ75" s="90"/>
      <c r="PA75" s="90"/>
      <c r="PB75" s="90"/>
      <c r="PC75" s="90"/>
      <c r="PD75" s="90"/>
      <c r="PE75" s="90"/>
      <c r="PF75" s="90"/>
      <c r="PG75" s="90"/>
      <c r="PH75" s="90"/>
      <c r="PI75" s="90"/>
      <c r="PJ75" s="90"/>
      <c r="PK75" s="90"/>
      <c r="PL75" s="90"/>
      <c r="PM75" s="90"/>
      <c r="PN75" s="90"/>
      <c r="PO75" s="90"/>
      <c r="PP75" s="90"/>
      <c r="PQ75" s="90"/>
      <c r="PR75" s="90"/>
      <c r="PS75" s="90"/>
      <c r="PT75" s="90"/>
      <c r="PU75" s="90"/>
      <c r="PV75" s="90"/>
      <c r="PW75" s="90"/>
      <c r="PX75" s="90"/>
      <c r="PY75" s="90"/>
      <c r="PZ75" s="90"/>
      <c r="QA75" s="90"/>
      <c r="QB75" s="90"/>
      <c r="QC75" s="90"/>
      <c r="QD75" s="90"/>
      <c r="QE75" s="90"/>
      <c r="QF75" s="90"/>
      <c r="QG75" s="90"/>
      <c r="QH75" s="90"/>
      <c r="QI75" s="90"/>
      <c r="QJ75" s="90"/>
      <c r="QK75" s="90"/>
      <c r="QL75" s="90"/>
      <c r="QM75" s="90"/>
      <c r="QN75" s="90"/>
      <c r="QO75" s="90"/>
      <c r="QP75" s="90"/>
      <c r="QQ75" s="90"/>
      <c r="QR75" s="90"/>
      <c r="QS75" s="90"/>
      <c r="QT75" s="90"/>
      <c r="QU75" s="90"/>
      <c r="QV75" s="90"/>
      <c r="QW75" s="90"/>
      <c r="QX75" s="90"/>
      <c r="QY75" s="90"/>
      <c r="QZ75" s="90"/>
      <c r="RA75" s="90"/>
      <c r="RB75" s="90"/>
      <c r="RC75" s="90"/>
      <c r="RD75" s="90"/>
      <c r="RE75" s="90"/>
      <c r="RF75" s="90"/>
      <c r="RG75" s="90"/>
      <c r="RH75" s="90"/>
      <c r="RI75" s="90"/>
      <c r="RJ75" s="90"/>
      <c r="RK75" s="90"/>
      <c r="RL75" s="90"/>
      <c r="RM75" s="90"/>
      <c r="RN75" s="90"/>
      <c r="RO75" s="90"/>
      <c r="RP75" s="90"/>
      <c r="RQ75" s="90"/>
      <c r="RR75" s="90"/>
      <c r="RS75" s="90"/>
      <c r="RT75" s="90"/>
      <c r="RU75" s="90"/>
      <c r="RV75" s="90"/>
      <c r="RW75" s="90"/>
      <c r="RX75" s="90"/>
      <c r="RY75" s="90"/>
      <c r="RZ75" s="90"/>
      <c r="SA75" s="90"/>
      <c r="SB75" s="90"/>
      <c r="SC75" s="90"/>
      <c r="SD75" s="90"/>
      <c r="SE75" s="90"/>
      <c r="SF75" s="90"/>
      <c r="SG75" s="90"/>
      <c r="SH75" s="90"/>
      <c r="SI75" s="90"/>
      <c r="SJ75" s="90"/>
      <c r="SK75" s="90"/>
      <c r="SL75" s="90"/>
      <c r="SM75" s="90"/>
      <c r="SN75" s="90"/>
      <c r="SO75" s="90"/>
      <c r="SP75" s="90"/>
      <c r="SQ75" s="90"/>
      <c r="SR75" s="90"/>
      <c r="SS75" s="90"/>
      <c r="ST75" s="90"/>
      <c r="SU75" s="90"/>
      <c r="SV75" s="90"/>
      <c r="SW75" s="90"/>
      <c r="SX75" s="90"/>
      <c r="SY75" s="90"/>
      <c r="SZ75" s="90"/>
      <c r="TA75" s="90"/>
      <c r="TB75" s="90"/>
      <c r="TC75" s="90"/>
      <c r="TD75" s="90"/>
      <c r="TE75" s="90"/>
      <c r="TF75" s="90"/>
      <c r="TG75" s="90"/>
      <c r="TH75" s="90"/>
      <c r="TI75" s="90"/>
      <c r="TJ75" s="90"/>
      <c r="TK75" s="90"/>
      <c r="TL75" s="90"/>
      <c r="TM75" s="90"/>
      <c r="TN75" s="90"/>
      <c r="TO75" s="90"/>
      <c r="TP75" s="90"/>
      <c r="TQ75" s="90"/>
      <c r="TR75" s="90"/>
      <c r="TS75" s="90"/>
      <c r="TT75" s="90"/>
      <c r="TU75" s="90"/>
      <c r="TV75" s="90"/>
      <c r="TW75" s="90"/>
      <c r="TX75" s="90"/>
      <c r="TY75" s="90"/>
      <c r="TZ75" s="90"/>
      <c r="UA75" s="90"/>
      <c r="UB75" s="90"/>
      <c r="UC75" s="90"/>
      <c r="UD75" s="90"/>
      <c r="UE75" s="90"/>
      <c r="UF75" s="90"/>
      <c r="UG75" s="90"/>
      <c r="UH75" s="90"/>
      <c r="UI75" s="90"/>
      <c r="UJ75" s="90"/>
      <c r="UK75" s="90"/>
      <c r="UL75" s="90"/>
      <c r="UM75" s="90"/>
      <c r="UN75" s="90"/>
      <c r="UO75" s="90"/>
      <c r="UP75" s="90"/>
      <c r="UQ75" s="90"/>
      <c r="UR75" s="90"/>
      <c r="US75" s="90"/>
      <c r="UT75" s="90"/>
      <c r="UU75" s="90"/>
      <c r="UV75" s="90"/>
      <c r="UW75" s="90"/>
      <c r="UX75" s="90"/>
      <c r="UY75" s="90"/>
      <c r="UZ75" s="90"/>
      <c r="VA75" s="90"/>
      <c r="VB75" s="90"/>
      <c r="VC75" s="90"/>
      <c r="VD75" s="90"/>
      <c r="VE75" s="90"/>
      <c r="VF75" s="90"/>
      <c r="VG75" s="90"/>
      <c r="VH75" s="90"/>
      <c r="VI75" s="90"/>
      <c r="VJ75" s="90"/>
      <c r="VK75" s="90"/>
      <c r="VL75" s="90"/>
      <c r="VM75" s="90"/>
      <c r="VN75" s="90"/>
      <c r="VO75" s="90"/>
      <c r="VP75" s="90"/>
      <c r="VQ75" s="90"/>
      <c r="VR75" s="90"/>
      <c r="VS75" s="90"/>
      <c r="VT75" s="90"/>
      <c r="VU75" s="90"/>
      <c r="VV75" s="90"/>
      <c r="VW75" s="90"/>
      <c r="VX75" s="90"/>
      <c r="VY75" s="90"/>
      <c r="VZ75" s="90"/>
      <c r="WA75" s="90"/>
      <c r="WB75" s="90"/>
      <c r="WC75" s="90"/>
      <c r="WD75" s="90"/>
      <c r="WE75" s="90"/>
      <c r="WF75" s="90"/>
      <c r="WG75" s="90"/>
      <c r="WH75" s="90"/>
      <c r="WI75" s="90"/>
      <c r="WJ75" s="90"/>
      <c r="WK75" s="90"/>
      <c r="WL75" s="90"/>
      <c r="WM75" s="90"/>
      <c r="WN75" s="90"/>
      <c r="WO75" s="90"/>
      <c r="WP75" s="90"/>
      <c r="WQ75" s="90"/>
      <c r="WR75" s="90"/>
      <c r="WS75" s="90"/>
      <c r="WT75" s="90"/>
      <c r="WU75" s="90"/>
      <c r="WV75" s="90"/>
      <c r="WW75" s="90"/>
      <c r="WX75" s="90"/>
      <c r="WY75" s="90"/>
      <c r="WZ75" s="90"/>
      <c r="XA75" s="90"/>
      <c r="XB75" s="90"/>
      <c r="XC75" s="90"/>
    </row>
    <row r="76" spans="1:627" ht="15.95" customHeight="1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116" t="s">
        <v>216</v>
      </c>
      <c r="K76" s="116" t="s">
        <v>217</v>
      </c>
      <c r="L76" s="117">
        <v>670232</v>
      </c>
      <c r="M76" s="117">
        <v>670232</v>
      </c>
      <c r="N76" s="117">
        <v>0</v>
      </c>
      <c r="O76" s="117">
        <v>670232</v>
      </c>
      <c r="P76" s="117">
        <v>340529.72</v>
      </c>
      <c r="Q76" s="117">
        <v>-329702.28000000003</v>
      </c>
      <c r="R76" s="117">
        <v>0.51</v>
      </c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G76" s="90"/>
      <c r="HH76" s="90"/>
      <c r="HI76" s="90"/>
      <c r="HJ76" s="90"/>
      <c r="HK76" s="90"/>
      <c r="HL76" s="90"/>
      <c r="HM76" s="90"/>
      <c r="HN76" s="90"/>
      <c r="HO76" s="90"/>
      <c r="HP76" s="90"/>
      <c r="HQ76" s="90"/>
      <c r="HR76" s="90"/>
      <c r="HS76" s="90"/>
      <c r="HT76" s="90"/>
      <c r="HU76" s="90"/>
      <c r="HV76" s="90"/>
      <c r="HW76" s="90"/>
      <c r="HX76" s="90"/>
      <c r="HY76" s="90"/>
      <c r="HZ76" s="90"/>
      <c r="IA76" s="90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  <c r="IS76" s="90"/>
      <c r="IT76" s="90"/>
      <c r="IU76" s="90"/>
      <c r="IV76" s="90"/>
      <c r="IW76" s="90"/>
      <c r="IX76" s="90"/>
      <c r="IY76" s="90"/>
      <c r="IZ76" s="90"/>
      <c r="JA76" s="90"/>
      <c r="JB76" s="90"/>
      <c r="JC76" s="90"/>
      <c r="JD76" s="90"/>
      <c r="JE76" s="90"/>
      <c r="JF76" s="90"/>
      <c r="JG76" s="90"/>
      <c r="JH76" s="90"/>
      <c r="JI76" s="90"/>
      <c r="JJ76" s="90"/>
      <c r="JK76" s="90"/>
      <c r="JL76" s="90"/>
      <c r="JM76" s="90"/>
      <c r="JN76" s="90"/>
      <c r="JO76" s="90"/>
      <c r="JP76" s="90"/>
      <c r="JQ76" s="90"/>
      <c r="JR76" s="90"/>
      <c r="JS76" s="90"/>
      <c r="JT76" s="90"/>
      <c r="JU76" s="90"/>
      <c r="JV76" s="90"/>
      <c r="JW76" s="90"/>
      <c r="JX76" s="90"/>
      <c r="JY76" s="90"/>
      <c r="JZ76" s="90"/>
      <c r="KA76" s="90"/>
      <c r="KB76" s="90"/>
      <c r="KC76" s="90"/>
      <c r="KD76" s="90"/>
      <c r="KE76" s="90"/>
      <c r="KF76" s="90"/>
      <c r="KG76" s="90"/>
      <c r="KH76" s="90"/>
      <c r="KI76" s="90"/>
      <c r="KJ76" s="90"/>
      <c r="KK76" s="90"/>
      <c r="KL76" s="90"/>
      <c r="KM76" s="90"/>
      <c r="KN76" s="90"/>
      <c r="KO76" s="90"/>
      <c r="KP76" s="90"/>
      <c r="KQ76" s="90"/>
      <c r="KR76" s="90"/>
      <c r="KS76" s="90"/>
      <c r="KT76" s="90"/>
      <c r="KU76" s="90"/>
      <c r="KV76" s="90"/>
      <c r="KW76" s="90"/>
      <c r="KX76" s="90"/>
      <c r="KY76" s="90"/>
      <c r="KZ76" s="90"/>
      <c r="LA76" s="90"/>
      <c r="LB76" s="90"/>
      <c r="LC76" s="90"/>
      <c r="LD76" s="90"/>
      <c r="LE76" s="90"/>
      <c r="LF76" s="90"/>
      <c r="LG76" s="90"/>
      <c r="LH76" s="90"/>
      <c r="LI76" s="90"/>
      <c r="LJ76" s="90"/>
      <c r="LK76" s="90"/>
      <c r="LL76" s="90"/>
      <c r="LM76" s="90"/>
      <c r="LN76" s="90"/>
      <c r="LO76" s="90"/>
      <c r="LP76" s="90"/>
      <c r="LQ76" s="90"/>
      <c r="LR76" s="90"/>
      <c r="LS76" s="90"/>
      <c r="LT76" s="90"/>
      <c r="LU76" s="90"/>
      <c r="LV76" s="90"/>
      <c r="LW76" s="90"/>
      <c r="LX76" s="90"/>
      <c r="LY76" s="90"/>
      <c r="LZ76" s="90"/>
      <c r="MA76" s="90"/>
      <c r="MB76" s="90"/>
      <c r="MC76" s="90"/>
      <c r="MD76" s="90"/>
      <c r="ME76" s="90"/>
      <c r="MF76" s="90"/>
      <c r="MG76" s="90"/>
      <c r="MH76" s="90"/>
      <c r="MI76" s="90"/>
      <c r="MJ76" s="90"/>
      <c r="MK76" s="90"/>
      <c r="ML76" s="90"/>
      <c r="MM76" s="90"/>
      <c r="MN76" s="90"/>
      <c r="MO76" s="90"/>
      <c r="MP76" s="90"/>
      <c r="MQ76" s="90"/>
      <c r="MR76" s="90"/>
      <c r="MS76" s="90"/>
      <c r="MT76" s="90"/>
      <c r="MU76" s="90"/>
      <c r="MV76" s="90"/>
      <c r="MW76" s="90"/>
      <c r="MX76" s="90"/>
      <c r="MY76" s="90"/>
      <c r="MZ76" s="90"/>
      <c r="NA76" s="90"/>
      <c r="NB76" s="90"/>
      <c r="NC76" s="90"/>
      <c r="ND76" s="90"/>
      <c r="NE76" s="90"/>
      <c r="NF76" s="90"/>
      <c r="NG76" s="90"/>
      <c r="NH76" s="90"/>
      <c r="NI76" s="90"/>
      <c r="NJ76" s="90"/>
      <c r="NK76" s="90"/>
      <c r="NL76" s="90"/>
      <c r="NM76" s="90"/>
      <c r="NN76" s="90"/>
      <c r="NO76" s="90"/>
      <c r="NP76" s="90"/>
      <c r="NQ76" s="90"/>
      <c r="NR76" s="90"/>
      <c r="NS76" s="90"/>
      <c r="NT76" s="90"/>
      <c r="NU76" s="90"/>
      <c r="NV76" s="90"/>
      <c r="NW76" s="90"/>
      <c r="NX76" s="90"/>
      <c r="NY76" s="90"/>
      <c r="NZ76" s="90"/>
      <c r="OA76" s="90"/>
      <c r="OB76" s="90"/>
      <c r="OC76" s="90"/>
      <c r="OD76" s="90"/>
      <c r="OE76" s="90"/>
      <c r="OF76" s="90"/>
      <c r="OG76" s="90"/>
      <c r="OH76" s="90"/>
      <c r="OI76" s="90"/>
      <c r="OJ76" s="90"/>
      <c r="OK76" s="90"/>
      <c r="OL76" s="90"/>
      <c r="OM76" s="90"/>
      <c r="ON76" s="90"/>
      <c r="OO76" s="90"/>
      <c r="OP76" s="90"/>
      <c r="OQ76" s="90"/>
      <c r="OR76" s="90"/>
      <c r="OS76" s="90"/>
      <c r="OT76" s="90"/>
      <c r="OU76" s="90"/>
      <c r="OV76" s="90"/>
      <c r="OW76" s="90"/>
      <c r="OX76" s="90"/>
      <c r="OY76" s="90"/>
      <c r="OZ76" s="90"/>
      <c r="PA76" s="90"/>
      <c r="PB76" s="90"/>
      <c r="PC76" s="90"/>
      <c r="PD76" s="90"/>
      <c r="PE76" s="90"/>
      <c r="PF76" s="90"/>
      <c r="PG76" s="90"/>
      <c r="PH76" s="90"/>
      <c r="PI76" s="90"/>
      <c r="PJ76" s="90"/>
      <c r="PK76" s="90"/>
      <c r="PL76" s="90"/>
      <c r="PM76" s="90"/>
      <c r="PN76" s="90"/>
      <c r="PO76" s="90"/>
      <c r="PP76" s="90"/>
      <c r="PQ76" s="90"/>
      <c r="PR76" s="90"/>
      <c r="PS76" s="90"/>
      <c r="PT76" s="90"/>
      <c r="PU76" s="90"/>
      <c r="PV76" s="90"/>
      <c r="PW76" s="90"/>
      <c r="PX76" s="90"/>
      <c r="PY76" s="90"/>
      <c r="PZ76" s="90"/>
      <c r="QA76" s="90"/>
      <c r="QB76" s="90"/>
      <c r="QC76" s="90"/>
      <c r="QD76" s="90"/>
      <c r="QE76" s="90"/>
      <c r="QF76" s="90"/>
      <c r="QG76" s="90"/>
      <c r="QH76" s="90"/>
      <c r="QI76" s="90"/>
      <c r="QJ76" s="90"/>
      <c r="QK76" s="90"/>
      <c r="QL76" s="90"/>
      <c r="QM76" s="90"/>
      <c r="QN76" s="90"/>
      <c r="QO76" s="90"/>
      <c r="QP76" s="90"/>
      <c r="QQ76" s="90"/>
      <c r="QR76" s="90"/>
      <c r="QS76" s="90"/>
      <c r="QT76" s="90"/>
      <c r="QU76" s="90"/>
      <c r="QV76" s="90"/>
      <c r="QW76" s="90"/>
      <c r="QX76" s="90"/>
      <c r="QY76" s="90"/>
      <c r="QZ76" s="90"/>
      <c r="RA76" s="90"/>
      <c r="RB76" s="90"/>
      <c r="RC76" s="90"/>
      <c r="RD76" s="90"/>
      <c r="RE76" s="90"/>
      <c r="RF76" s="90"/>
      <c r="RG76" s="90"/>
      <c r="RH76" s="90"/>
      <c r="RI76" s="90"/>
      <c r="RJ76" s="90"/>
      <c r="RK76" s="90"/>
      <c r="RL76" s="90"/>
      <c r="RM76" s="90"/>
      <c r="RN76" s="90"/>
      <c r="RO76" s="90"/>
      <c r="RP76" s="90"/>
      <c r="RQ76" s="90"/>
      <c r="RR76" s="90"/>
      <c r="RS76" s="90"/>
      <c r="RT76" s="90"/>
      <c r="RU76" s="90"/>
      <c r="RV76" s="90"/>
      <c r="RW76" s="90"/>
      <c r="RX76" s="90"/>
      <c r="RY76" s="90"/>
      <c r="RZ76" s="90"/>
      <c r="SA76" s="90"/>
      <c r="SB76" s="90"/>
      <c r="SC76" s="90"/>
      <c r="SD76" s="90"/>
      <c r="SE76" s="90"/>
      <c r="SF76" s="90"/>
      <c r="SG76" s="90"/>
      <c r="SH76" s="90"/>
      <c r="SI76" s="90"/>
      <c r="SJ76" s="90"/>
      <c r="SK76" s="90"/>
      <c r="SL76" s="90"/>
      <c r="SM76" s="90"/>
      <c r="SN76" s="90"/>
      <c r="SO76" s="90"/>
      <c r="SP76" s="90"/>
      <c r="SQ76" s="90"/>
      <c r="SR76" s="90"/>
      <c r="SS76" s="90"/>
      <c r="ST76" s="90"/>
      <c r="SU76" s="90"/>
      <c r="SV76" s="90"/>
      <c r="SW76" s="90"/>
      <c r="SX76" s="90"/>
      <c r="SY76" s="90"/>
      <c r="SZ76" s="90"/>
      <c r="TA76" s="90"/>
      <c r="TB76" s="90"/>
      <c r="TC76" s="90"/>
      <c r="TD76" s="90"/>
      <c r="TE76" s="90"/>
      <c r="TF76" s="90"/>
      <c r="TG76" s="90"/>
      <c r="TH76" s="90"/>
      <c r="TI76" s="90"/>
      <c r="TJ76" s="90"/>
      <c r="TK76" s="90"/>
      <c r="TL76" s="90"/>
      <c r="TM76" s="90"/>
      <c r="TN76" s="90"/>
      <c r="TO76" s="90"/>
      <c r="TP76" s="90"/>
      <c r="TQ76" s="90"/>
      <c r="TR76" s="90"/>
      <c r="TS76" s="90"/>
      <c r="TT76" s="90"/>
      <c r="TU76" s="90"/>
      <c r="TV76" s="90"/>
      <c r="TW76" s="90"/>
      <c r="TX76" s="90"/>
      <c r="TY76" s="90"/>
      <c r="TZ76" s="90"/>
      <c r="UA76" s="90"/>
      <c r="UB76" s="90"/>
      <c r="UC76" s="90"/>
      <c r="UD76" s="90"/>
      <c r="UE76" s="90"/>
      <c r="UF76" s="90"/>
      <c r="UG76" s="90"/>
      <c r="UH76" s="90"/>
      <c r="UI76" s="90"/>
      <c r="UJ76" s="90"/>
      <c r="UK76" s="90"/>
      <c r="UL76" s="90"/>
      <c r="UM76" s="90"/>
      <c r="UN76" s="90"/>
      <c r="UO76" s="90"/>
      <c r="UP76" s="90"/>
      <c r="UQ76" s="90"/>
      <c r="UR76" s="90"/>
      <c r="US76" s="90"/>
      <c r="UT76" s="90"/>
      <c r="UU76" s="90"/>
      <c r="UV76" s="90"/>
      <c r="UW76" s="90"/>
      <c r="UX76" s="90"/>
      <c r="UY76" s="90"/>
      <c r="UZ76" s="90"/>
      <c r="VA76" s="90"/>
      <c r="VB76" s="90"/>
      <c r="VC76" s="90"/>
      <c r="VD76" s="90"/>
      <c r="VE76" s="90"/>
      <c r="VF76" s="90"/>
      <c r="VG76" s="90"/>
      <c r="VH76" s="90"/>
      <c r="VI76" s="90"/>
      <c r="VJ76" s="90"/>
      <c r="VK76" s="90"/>
      <c r="VL76" s="90"/>
      <c r="VM76" s="90"/>
      <c r="VN76" s="90"/>
      <c r="VO76" s="90"/>
      <c r="VP76" s="90"/>
      <c r="VQ76" s="90"/>
      <c r="VR76" s="90"/>
      <c r="VS76" s="90"/>
      <c r="VT76" s="90"/>
      <c r="VU76" s="90"/>
      <c r="VV76" s="90"/>
      <c r="VW76" s="90"/>
      <c r="VX76" s="90"/>
      <c r="VY76" s="90"/>
      <c r="VZ76" s="90"/>
      <c r="WA76" s="90"/>
      <c r="WB76" s="90"/>
      <c r="WC76" s="90"/>
      <c r="WD76" s="90"/>
      <c r="WE76" s="90"/>
      <c r="WF76" s="90"/>
      <c r="WG76" s="90"/>
      <c r="WH76" s="90"/>
      <c r="WI76" s="90"/>
      <c r="WJ76" s="90"/>
      <c r="WK76" s="90"/>
      <c r="WL76" s="90"/>
      <c r="WM76" s="90"/>
      <c r="WN76" s="90"/>
      <c r="WO76" s="90"/>
      <c r="WP76" s="90"/>
      <c r="WQ76" s="90"/>
      <c r="WR76" s="90"/>
      <c r="WS76" s="90"/>
      <c r="WT76" s="90"/>
      <c r="WU76" s="90"/>
      <c r="WV76" s="90"/>
      <c r="WW76" s="90"/>
      <c r="WX76" s="90"/>
      <c r="WY76" s="90"/>
      <c r="WZ76" s="90"/>
      <c r="XA76" s="90"/>
      <c r="XB76" s="90"/>
      <c r="XC76" s="90"/>
    </row>
    <row r="77" spans="1:627" ht="15.95" customHeight="1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 t="s">
        <v>218</v>
      </c>
      <c r="K77" s="89" t="s">
        <v>219</v>
      </c>
      <c r="L77" s="90">
        <v>670232</v>
      </c>
      <c r="M77" s="90">
        <v>670232</v>
      </c>
      <c r="N77" s="90">
        <v>0</v>
      </c>
      <c r="O77" s="90">
        <v>670232</v>
      </c>
      <c r="P77" s="90">
        <v>340529.72</v>
      </c>
      <c r="Q77" s="90">
        <v>-329702.28000000003</v>
      </c>
      <c r="R77" s="90">
        <v>0.51</v>
      </c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G77" s="90"/>
      <c r="HH77" s="90"/>
      <c r="HI77" s="90"/>
      <c r="HJ77" s="90"/>
      <c r="HK77" s="90"/>
      <c r="HL77" s="90"/>
      <c r="HM77" s="90"/>
      <c r="HN77" s="90"/>
      <c r="HO77" s="90"/>
      <c r="HP77" s="90"/>
      <c r="HQ77" s="90"/>
      <c r="HR77" s="90"/>
      <c r="HS77" s="90"/>
      <c r="HT77" s="90"/>
      <c r="HU77" s="90"/>
      <c r="HV77" s="90"/>
      <c r="HW77" s="90"/>
      <c r="HX77" s="90"/>
      <c r="HY77" s="90"/>
      <c r="HZ77" s="90"/>
      <c r="IA77" s="90"/>
      <c r="IB77" s="90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  <c r="IS77" s="90"/>
      <c r="IT77" s="90"/>
      <c r="IU77" s="90"/>
      <c r="IV77" s="90"/>
      <c r="IW77" s="90"/>
      <c r="IX77" s="90"/>
      <c r="IY77" s="90"/>
      <c r="IZ77" s="90"/>
      <c r="JA77" s="90"/>
      <c r="JB77" s="90"/>
      <c r="JC77" s="90"/>
      <c r="JD77" s="90"/>
      <c r="JE77" s="90"/>
      <c r="JF77" s="90"/>
      <c r="JG77" s="90"/>
      <c r="JH77" s="90"/>
      <c r="JI77" s="90"/>
      <c r="JJ77" s="90"/>
      <c r="JK77" s="90"/>
      <c r="JL77" s="90"/>
      <c r="JM77" s="90"/>
      <c r="JN77" s="90"/>
      <c r="JO77" s="90"/>
      <c r="JP77" s="90"/>
      <c r="JQ77" s="90"/>
      <c r="JR77" s="90"/>
      <c r="JS77" s="90"/>
      <c r="JT77" s="90"/>
      <c r="JU77" s="90"/>
      <c r="JV77" s="90"/>
      <c r="JW77" s="90"/>
      <c r="JX77" s="90"/>
      <c r="JY77" s="90"/>
      <c r="JZ77" s="90"/>
      <c r="KA77" s="90"/>
      <c r="KB77" s="90"/>
      <c r="KC77" s="90"/>
      <c r="KD77" s="90"/>
      <c r="KE77" s="90"/>
      <c r="KF77" s="90"/>
      <c r="KG77" s="90"/>
      <c r="KH77" s="90"/>
      <c r="KI77" s="90"/>
      <c r="KJ77" s="90"/>
      <c r="KK77" s="90"/>
      <c r="KL77" s="90"/>
      <c r="KM77" s="90"/>
      <c r="KN77" s="90"/>
      <c r="KO77" s="90"/>
      <c r="KP77" s="90"/>
      <c r="KQ77" s="90"/>
      <c r="KR77" s="90"/>
      <c r="KS77" s="90"/>
      <c r="KT77" s="90"/>
      <c r="KU77" s="90"/>
      <c r="KV77" s="90"/>
      <c r="KW77" s="90"/>
      <c r="KX77" s="90"/>
      <c r="KY77" s="90"/>
      <c r="KZ77" s="90"/>
      <c r="LA77" s="90"/>
      <c r="LB77" s="90"/>
      <c r="LC77" s="90"/>
      <c r="LD77" s="90"/>
      <c r="LE77" s="90"/>
      <c r="LF77" s="90"/>
      <c r="LG77" s="90"/>
      <c r="LH77" s="90"/>
      <c r="LI77" s="90"/>
      <c r="LJ77" s="90"/>
      <c r="LK77" s="90"/>
      <c r="LL77" s="90"/>
      <c r="LM77" s="90"/>
      <c r="LN77" s="90"/>
      <c r="LO77" s="90"/>
      <c r="LP77" s="90"/>
      <c r="LQ77" s="90"/>
      <c r="LR77" s="90"/>
      <c r="LS77" s="90"/>
      <c r="LT77" s="90"/>
      <c r="LU77" s="90"/>
      <c r="LV77" s="90"/>
      <c r="LW77" s="90"/>
      <c r="LX77" s="90"/>
      <c r="LY77" s="90"/>
      <c r="LZ77" s="90"/>
      <c r="MA77" s="90"/>
      <c r="MB77" s="90"/>
      <c r="MC77" s="90"/>
      <c r="MD77" s="90"/>
      <c r="ME77" s="90"/>
      <c r="MF77" s="90"/>
      <c r="MG77" s="90"/>
      <c r="MH77" s="90"/>
      <c r="MI77" s="90"/>
      <c r="MJ77" s="90"/>
      <c r="MK77" s="90"/>
      <c r="ML77" s="90"/>
      <c r="MM77" s="90"/>
      <c r="MN77" s="90"/>
      <c r="MO77" s="90"/>
      <c r="MP77" s="90"/>
      <c r="MQ77" s="90"/>
      <c r="MR77" s="90"/>
      <c r="MS77" s="90"/>
      <c r="MT77" s="90"/>
      <c r="MU77" s="90"/>
      <c r="MV77" s="90"/>
      <c r="MW77" s="90"/>
      <c r="MX77" s="90"/>
      <c r="MY77" s="90"/>
      <c r="MZ77" s="90"/>
      <c r="NA77" s="90"/>
      <c r="NB77" s="90"/>
      <c r="NC77" s="90"/>
      <c r="ND77" s="90"/>
      <c r="NE77" s="90"/>
      <c r="NF77" s="90"/>
      <c r="NG77" s="90"/>
      <c r="NH77" s="90"/>
      <c r="NI77" s="90"/>
      <c r="NJ77" s="90"/>
      <c r="NK77" s="90"/>
      <c r="NL77" s="90"/>
      <c r="NM77" s="90"/>
      <c r="NN77" s="90"/>
      <c r="NO77" s="90"/>
      <c r="NP77" s="90"/>
      <c r="NQ77" s="90"/>
      <c r="NR77" s="90"/>
      <c r="NS77" s="90"/>
      <c r="NT77" s="90"/>
      <c r="NU77" s="90"/>
      <c r="NV77" s="90"/>
      <c r="NW77" s="90"/>
      <c r="NX77" s="90"/>
      <c r="NY77" s="90"/>
      <c r="NZ77" s="90"/>
      <c r="OA77" s="90"/>
      <c r="OB77" s="90"/>
      <c r="OC77" s="90"/>
      <c r="OD77" s="90"/>
      <c r="OE77" s="90"/>
      <c r="OF77" s="90"/>
      <c r="OG77" s="90"/>
      <c r="OH77" s="90"/>
      <c r="OI77" s="90"/>
      <c r="OJ77" s="90"/>
      <c r="OK77" s="90"/>
      <c r="OL77" s="90"/>
      <c r="OM77" s="90"/>
      <c r="ON77" s="90"/>
      <c r="OO77" s="90"/>
      <c r="OP77" s="90"/>
      <c r="OQ77" s="90"/>
      <c r="OR77" s="90"/>
      <c r="OS77" s="90"/>
      <c r="OT77" s="90"/>
      <c r="OU77" s="90"/>
      <c r="OV77" s="90"/>
      <c r="OW77" s="90"/>
      <c r="OX77" s="90"/>
      <c r="OY77" s="90"/>
      <c r="OZ77" s="90"/>
      <c r="PA77" s="90"/>
      <c r="PB77" s="90"/>
      <c r="PC77" s="90"/>
      <c r="PD77" s="90"/>
      <c r="PE77" s="90"/>
      <c r="PF77" s="90"/>
      <c r="PG77" s="90"/>
      <c r="PH77" s="90"/>
      <c r="PI77" s="90"/>
      <c r="PJ77" s="90"/>
      <c r="PK77" s="90"/>
      <c r="PL77" s="90"/>
      <c r="PM77" s="90"/>
      <c r="PN77" s="90"/>
      <c r="PO77" s="90"/>
      <c r="PP77" s="90"/>
      <c r="PQ77" s="90"/>
      <c r="PR77" s="90"/>
      <c r="PS77" s="90"/>
      <c r="PT77" s="90"/>
      <c r="PU77" s="90"/>
      <c r="PV77" s="90"/>
      <c r="PW77" s="90"/>
      <c r="PX77" s="90"/>
      <c r="PY77" s="90"/>
      <c r="PZ77" s="90"/>
      <c r="QA77" s="90"/>
      <c r="QB77" s="90"/>
      <c r="QC77" s="90"/>
      <c r="QD77" s="90"/>
      <c r="QE77" s="90"/>
      <c r="QF77" s="90"/>
      <c r="QG77" s="90"/>
      <c r="QH77" s="90"/>
      <c r="QI77" s="90"/>
      <c r="QJ77" s="90"/>
      <c r="QK77" s="90"/>
      <c r="QL77" s="90"/>
      <c r="QM77" s="90"/>
      <c r="QN77" s="90"/>
      <c r="QO77" s="90"/>
      <c r="QP77" s="90"/>
      <c r="QQ77" s="90"/>
      <c r="QR77" s="90"/>
      <c r="QS77" s="90"/>
      <c r="QT77" s="90"/>
      <c r="QU77" s="90"/>
      <c r="QV77" s="90"/>
      <c r="QW77" s="90"/>
      <c r="QX77" s="90"/>
      <c r="QY77" s="90"/>
      <c r="QZ77" s="90"/>
      <c r="RA77" s="90"/>
      <c r="RB77" s="90"/>
      <c r="RC77" s="90"/>
      <c r="RD77" s="90"/>
      <c r="RE77" s="90"/>
      <c r="RF77" s="90"/>
      <c r="RG77" s="90"/>
      <c r="RH77" s="90"/>
      <c r="RI77" s="90"/>
      <c r="RJ77" s="90"/>
      <c r="RK77" s="90"/>
      <c r="RL77" s="90"/>
      <c r="RM77" s="90"/>
      <c r="RN77" s="90"/>
      <c r="RO77" s="90"/>
      <c r="RP77" s="90"/>
      <c r="RQ77" s="90"/>
      <c r="RR77" s="90"/>
      <c r="RS77" s="90"/>
      <c r="RT77" s="90"/>
      <c r="RU77" s="90"/>
      <c r="RV77" s="90"/>
      <c r="RW77" s="90"/>
      <c r="RX77" s="90"/>
      <c r="RY77" s="90"/>
      <c r="RZ77" s="90"/>
      <c r="SA77" s="90"/>
      <c r="SB77" s="90"/>
      <c r="SC77" s="90"/>
      <c r="SD77" s="90"/>
      <c r="SE77" s="90"/>
      <c r="SF77" s="90"/>
      <c r="SG77" s="90"/>
      <c r="SH77" s="90"/>
      <c r="SI77" s="90"/>
      <c r="SJ77" s="90"/>
      <c r="SK77" s="90"/>
      <c r="SL77" s="90"/>
      <c r="SM77" s="90"/>
      <c r="SN77" s="90"/>
      <c r="SO77" s="90"/>
      <c r="SP77" s="90"/>
      <c r="SQ77" s="90"/>
      <c r="SR77" s="90"/>
      <c r="SS77" s="90"/>
      <c r="ST77" s="90"/>
      <c r="SU77" s="90"/>
      <c r="SV77" s="90"/>
      <c r="SW77" s="90"/>
      <c r="SX77" s="90"/>
      <c r="SY77" s="90"/>
      <c r="SZ77" s="90"/>
      <c r="TA77" s="90"/>
      <c r="TB77" s="90"/>
      <c r="TC77" s="90"/>
      <c r="TD77" s="90"/>
      <c r="TE77" s="90"/>
      <c r="TF77" s="90"/>
      <c r="TG77" s="90"/>
      <c r="TH77" s="90"/>
      <c r="TI77" s="90"/>
      <c r="TJ77" s="90"/>
      <c r="TK77" s="90"/>
      <c r="TL77" s="90"/>
      <c r="TM77" s="90"/>
      <c r="TN77" s="90"/>
      <c r="TO77" s="90"/>
      <c r="TP77" s="90"/>
      <c r="TQ77" s="90"/>
      <c r="TR77" s="90"/>
      <c r="TS77" s="90"/>
      <c r="TT77" s="90"/>
      <c r="TU77" s="90"/>
      <c r="TV77" s="90"/>
      <c r="TW77" s="90"/>
      <c r="TX77" s="90"/>
      <c r="TY77" s="90"/>
      <c r="TZ77" s="90"/>
      <c r="UA77" s="90"/>
      <c r="UB77" s="90"/>
      <c r="UC77" s="90"/>
      <c r="UD77" s="90"/>
      <c r="UE77" s="90"/>
      <c r="UF77" s="90"/>
      <c r="UG77" s="90"/>
      <c r="UH77" s="90"/>
      <c r="UI77" s="90"/>
      <c r="UJ77" s="90"/>
      <c r="UK77" s="90"/>
      <c r="UL77" s="90"/>
      <c r="UM77" s="90"/>
      <c r="UN77" s="90"/>
      <c r="UO77" s="90"/>
      <c r="UP77" s="90"/>
      <c r="UQ77" s="90"/>
      <c r="UR77" s="90"/>
      <c r="US77" s="90"/>
      <c r="UT77" s="90"/>
      <c r="UU77" s="90"/>
      <c r="UV77" s="90"/>
      <c r="UW77" s="90"/>
      <c r="UX77" s="90"/>
      <c r="UY77" s="90"/>
      <c r="UZ77" s="90"/>
      <c r="VA77" s="90"/>
      <c r="VB77" s="90"/>
      <c r="VC77" s="90"/>
      <c r="VD77" s="90"/>
      <c r="VE77" s="90"/>
      <c r="VF77" s="90"/>
      <c r="VG77" s="90"/>
      <c r="VH77" s="90"/>
      <c r="VI77" s="90"/>
      <c r="VJ77" s="90"/>
      <c r="VK77" s="90"/>
      <c r="VL77" s="90"/>
      <c r="VM77" s="90"/>
      <c r="VN77" s="90"/>
      <c r="VO77" s="90"/>
      <c r="VP77" s="90"/>
      <c r="VQ77" s="90"/>
      <c r="VR77" s="90"/>
      <c r="VS77" s="90"/>
      <c r="VT77" s="90"/>
      <c r="VU77" s="90"/>
      <c r="VV77" s="90"/>
      <c r="VW77" s="90"/>
      <c r="VX77" s="90"/>
      <c r="VY77" s="90"/>
      <c r="VZ77" s="90"/>
      <c r="WA77" s="90"/>
      <c r="WB77" s="90"/>
      <c r="WC77" s="90"/>
      <c r="WD77" s="90"/>
      <c r="WE77" s="90"/>
      <c r="WF77" s="90"/>
      <c r="WG77" s="90"/>
      <c r="WH77" s="90"/>
      <c r="WI77" s="90"/>
      <c r="WJ77" s="90"/>
      <c r="WK77" s="90"/>
      <c r="WL77" s="90"/>
      <c r="WM77" s="90"/>
      <c r="WN77" s="90"/>
      <c r="WO77" s="90"/>
      <c r="WP77" s="90"/>
      <c r="WQ77" s="90"/>
      <c r="WR77" s="90"/>
      <c r="WS77" s="90"/>
      <c r="WT77" s="90"/>
      <c r="WU77" s="90"/>
      <c r="WV77" s="90"/>
      <c r="WW77" s="90"/>
      <c r="WX77" s="90"/>
      <c r="WY77" s="90"/>
      <c r="WZ77" s="90"/>
      <c r="XA77" s="90"/>
      <c r="XB77" s="90"/>
      <c r="XC77" s="90"/>
    </row>
    <row r="78" spans="1:627" ht="15.95" customHeight="1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116" t="s">
        <v>220</v>
      </c>
      <c r="K78" s="116" t="s">
        <v>221</v>
      </c>
      <c r="L78" s="117">
        <v>5309</v>
      </c>
      <c r="M78" s="117">
        <v>5309</v>
      </c>
      <c r="N78" s="117">
        <v>0</v>
      </c>
      <c r="O78" s="117">
        <v>5309</v>
      </c>
      <c r="P78" s="117">
        <v>1718.59</v>
      </c>
      <c r="Q78" s="117">
        <v>-3590.41</v>
      </c>
      <c r="R78" s="117">
        <v>0.32</v>
      </c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90"/>
      <c r="GW78" s="90"/>
      <c r="GX78" s="90"/>
      <c r="GY78" s="90"/>
      <c r="GZ78" s="90"/>
      <c r="HA78" s="90"/>
      <c r="HB78" s="90"/>
      <c r="HC78" s="90"/>
      <c r="HD78" s="90"/>
      <c r="HE78" s="90"/>
      <c r="HF78" s="90"/>
      <c r="HG78" s="90"/>
      <c r="HH78" s="90"/>
      <c r="HI78" s="90"/>
      <c r="HJ78" s="90"/>
      <c r="HK78" s="90"/>
      <c r="HL78" s="90"/>
      <c r="HM78" s="90"/>
      <c r="HN78" s="90"/>
      <c r="HO78" s="90"/>
      <c r="HP78" s="90"/>
      <c r="HQ78" s="90"/>
      <c r="HR78" s="90"/>
      <c r="HS78" s="90"/>
      <c r="HT78" s="90"/>
      <c r="HU78" s="90"/>
      <c r="HV78" s="90"/>
      <c r="HW78" s="90"/>
      <c r="HX78" s="90"/>
      <c r="HY78" s="90"/>
      <c r="HZ78" s="90"/>
      <c r="IA78" s="90"/>
      <c r="IB78" s="90"/>
      <c r="IC78" s="90"/>
      <c r="ID78" s="90"/>
      <c r="IE78" s="90"/>
      <c r="IF78" s="90"/>
      <c r="IG78" s="90"/>
      <c r="IH78" s="90"/>
      <c r="II78" s="90"/>
      <c r="IJ78" s="90"/>
      <c r="IK78" s="90"/>
      <c r="IL78" s="90"/>
      <c r="IM78" s="90"/>
      <c r="IN78" s="90"/>
      <c r="IO78" s="90"/>
      <c r="IP78" s="90"/>
      <c r="IQ78" s="90"/>
      <c r="IR78" s="90"/>
      <c r="IS78" s="90"/>
      <c r="IT78" s="90"/>
      <c r="IU78" s="90"/>
      <c r="IV78" s="90"/>
      <c r="IW78" s="90"/>
      <c r="IX78" s="90"/>
      <c r="IY78" s="90"/>
      <c r="IZ78" s="90"/>
      <c r="JA78" s="90"/>
      <c r="JB78" s="90"/>
      <c r="JC78" s="90"/>
      <c r="JD78" s="90"/>
      <c r="JE78" s="90"/>
      <c r="JF78" s="90"/>
      <c r="JG78" s="90"/>
      <c r="JH78" s="90"/>
      <c r="JI78" s="90"/>
      <c r="JJ78" s="90"/>
      <c r="JK78" s="90"/>
      <c r="JL78" s="90"/>
      <c r="JM78" s="90"/>
      <c r="JN78" s="90"/>
      <c r="JO78" s="90"/>
      <c r="JP78" s="90"/>
      <c r="JQ78" s="90"/>
      <c r="JR78" s="90"/>
      <c r="JS78" s="90"/>
      <c r="JT78" s="90"/>
      <c r="JU78" s="90"/>
      <c r="JV78" s="90"/>
      <c r="JW78" s="90"/>
      <c r="JX78" s="90"/>
      <c r="JY78" s="90"/>
      <c r="JZ78" s="90"/>
      <c r="KA78" s="90"/>
      <c r="KB78" s="90"/>
      <c r="KC78" s="90"/>
      <c r="KD78" s="90"/>
      <c r="KE78" s="90"/>
      <c r="KF78" s="90"/>
      <c r="KG78" s="90"/>
      <c r="KH78" s="90"/>
      <c r="KI78" s="90"/>
      <c r="KJ78" s="90"/>
      <c r="KK78" s="90"/>
      <c r="KL78" s="90"/>
      <c r="KM78" s="90"/>
      <c r="KN78" s="90"/>
      <c r="KO78" s="90"/>
      <c r="KP78" s="90"/>
      <c r="KQ78" s="90"/>
      <c r="KR78" s="90"/>
      <c r="KS78" s="90"/>
      <c r="KT78" s="90"/>
      <c r="KU78" s="90"/>
      <c r="KV78" s="90"/>
      <c r="KW78" s="90"/>
      <c r="KX78" s="90"/>
      <c r="KY78" s="90"/>
      <c r="KZ78" s="90"/>
      <c r="LA78" s="90"/>
      <c r="LB78" s="90"/>
      <c r="LC78" s="90"/>
      <c r="LD78" s="90"/>
      <c r="LE78" s="90"/>
      <c r="LF78" s="90"/>
      <c r="LG78" s="90"/>
      <c r="LH78" s="90"/>
      <c r="LI78" s="90"/>
      <c r="LJ78" s="90"/>
      <c r="LK78" s="90"/>
      <c r="LL78" s="90"/>
      <c r="LM78" s="90"/>
      <c r="LN78" s="90"/>
      <c r="LO78" s="90"/>
      <c r="LP78" s="90"/>
      <c r="LQ78" s="90"/>
      <c r="LR78" s="90"/>
      <c r="LS78" s="90"/>
      <c r="LT78" s="90"/>
      <c r="LU78" s="90"/>
      <c r="LV78" s="90"/>
      <c r="LW78" s="90"/>
      <c r="LX78" s="90"/>
      <c r="LY78" s="90"/>
      <c r="LZ78" s="90"/>
      <c r="MA78" s="90"/>
      <c r="MB78" s="90"/>
      <c r="MC78" s="90"/>
      <c r="MD78" s="90"/>
      <c r="ME78" s="90"/>
      <c r="MF78" s="90"/>
      <c r="MG78" s="90"/>
      <c r="MH78" s="90"/>
      <c r="MI78" s="90"/>
      <c r="MJ78" s="90"/>
      <c r="MK78" s="90"/>
      <c r="ML78" s="90"/>
      <c r="MM78" s="90"/>
      <c r="MN78" s="90"/>
      <c r="MO78" s="90"/>
      <c r="MP78" s="90"/>
      <c r="MQ78" s="90"/>
      <c r="MR78" s="90"/>
      <c r="MS78" s="90"/>
      <c r="MT78" s="90"/>
      <c r="MU78" s="90"/>
      <c r="MV78" s="90"/>
      <c r="MW78" s="90"/>
      <c r="MX78" s="90"/>
      <c r="MY78" s="90"/>
      <c r="MZ78" s="90"/>
      <c r="NA78" s="90"/>
      <c r="NB78" s="90"/>
      <c r="NC78" s="90"/>
      <c r="ND78" s="90"/>
      <c r="NE78" s="90"/>
      <c r="NF78" s="90"/>
      <c r="NG78" s="90"/>
      <c r="NH78" s="90"/>
      <c r="NI78" s="90"/>
      <c r="NJ78" s="90"/>
      <c r="NK78" s="90"/>
      <c r="NL78" s="90"/>
      <c r="NM78" s="90"/>
      <c r="NN78" s="90"/>
      <c r="NO78" s="90"/>
      <c r="NP78" s="90"/>
      <c r="NQ78" s="90"/>
      <c r="NR78" s="90"/>
      <c r="NS78" s="90"/>
      <c r="NT78" s="90"/>
      <c r="NU78" s="90"/>
      <c r="NV78" s="90"/>
      <c r="NW78" s="90"/>
      <c r="NX78" s="90"/>
      <c r="NY78" s="90"/>
      <c r="NZ78" s="90"/>
      <c r="OA78" s="90"/>
      <c r="OB78" s="90"/>
      <c r="OC78" s="90"/>
      <c r="OD78" s="90"/>
      <c r="OE78" s="90"/>
      <c r="OF78" s="90"/>
      <c r="OG78" s="90"/>
      <c r="OH78" s="90"/>
      <c r="OI78" s="90"/>
      <c r="OJ78" s="90"/>
      <c r="OK78" s="90"/>
      <c r="OL78" s="90"/>
      <c r="OM78" s="90"/>
      <c r="ON78" s="90"/>
      <c r="OO78" s="90"/>
      <c r="OP78" s="90"/>
      <c r="OQ78" s="90"/>
      <c r="OR78" s="90"/>
      <c r="OS78" s="90"/>
      <c r="OT78" s="90"/>
      <c r="OU78" s="90"/>
      <c r="OV78" s="90"/>
      <c r="OW78" s="90"/>
      <c r="OX78" s="90"/>
      <c r="OY78" s="90"/>
      <c r="OZ78" s="90"/>
      <c r="PA78" s="90"/>
      <c r="PB78" s="90"/>
      <c r="PC78" s="90"/>
      <c r="PD78" s="90"/>
      <c r="PE78" s="90"/>
      <c r="PF78" s="90"/>
      <c r="PG78" s="90"/>
      <c r="PH78" s="90"/>
      <c r="PI78" s="90"/>
      <c r="PJ78" s="90"/>
      <c r="PK78" s="90"/>
      <c r="PL78" s="90"/>
      <c r="PM78" s="90"/>
      <c r="PN78" s="90"/>
      <c r="PO78" s="90"/>
      <c r="PP78" s="90"/>
      <c r="PQ78" s="90"/>
      <c r="PR78" s="90"/>
      <c r="PS78" s="90"/>
      <c r="PT78" s="90"/>
      <c r="PU78" s="90"/>
      <c r="PV78" s="90"/>
      <c r="PW78" s="90"/>
      <c r="PX78" s="90"/>
      <c r="PY78" s="90"/>
      <c r="PZ78" s="90"/>
      <c r="QA78" s="90"/>
      <c r="QB78" s="90"/>
      <c r="QC78" s="90"/>
      <c r="QD78" s="90"/>
      <c r="QE78" s="90"/>
      <c r="QF78" s="90"/>
      <c r="QG78" s="90"/>
      <c r="QH78" s="90"/>
      <c r="QI78" s="90"/>
      <c r="QJ78" s="90"/>
      <c r="QK78" s="90"/>
      <c r="QL78" s="90"/>
      <c r="QM78" s="90"/>
      <c r="QN78" s="90"/>
      <c r="QO78" s="90"/>
      <c r="QP78" s="90"/>
      <c r="QQ78" s="90"/>
      <c r="QR78" s="90"/>
      <c r="QS78" s="90"/>
      <c r="QT78" s="90"/>
      <c r="QU78" s="90"/>
      <c r="QV78" s="90"/>
      <c r="QW78" s="90"/>
      <c r="QX78" s="90"/>
      <c r="QY78" s="90"/>
      <c r="QZ78" s="90"/>
      <c r="RA78" s="90"/>
      <c r="RB78" s="90"/>
      <c r="RC78" s="90"/>
      <c r="RD78" s="90"/>
      <c r="RE78" s="90"/>
      <c r="RF78" s="90"/>
      <c r="RG78" s="90"/>
      <c r="RH78" s="90"/>
      <c r="RI78" s="90"/>
      <c r="RJ78" s="90"/>
      <c r="RK78" s="90"/>
      <c r="RL78" s="90"/>
      <c r="RM78" s="90"/>
      <c r="RN78" s="90"/>
      <c r="RO78" s="90"/>
      <c r="RP78" s="90"/>
      <c r="RQ78" s="90"/>
      <c r="RR78" s="90"/>
      <c r="RS78" s="90"/>
      <c r="RT78" s="90"/>
      <c r="RU78" s="90"/>
      <c r="RV78" s="90"/>
      <c r="RW78" s="90"/>
      <c r="RX78" s="90"/>
      <c r="RY78" s="90"/>
      <c r="RZ78" s="90"/>
      <c r="SA78" s="90"/>
      <c r="SB78" s="90"/>
      <c r="SC78" s="90"/>
      <c r="SD78" s="90"/>
      <c r="SE78" s="90"/>
      <c r="SF78" s="90"/>
      <c r="SG78" s="90"/>
      <c r="SH78" s="90"/>
      <c r="SI78" s="90"/>
      <c r="SJ78" s="90"/>
      <c r="SK78" s="90"/>
      <c r="SL78" s="90"/>
      <c r="SM78" s="90"/>
      <c r="SN78" s="90"/>
      <c r="SO78" s="90"/>
      <c r="SP78" s="90"/>
      <c r="SQ78" s="90"/>
      <c r="SR78" s="90"/>
      <c r="SS78" s="90"/>
      <c r="ST78" s="90"/>
      <c r="SU78" s="90"/>
      <c r="SV78" s="90"/>
      <c r="SW78" s="90"/>
      <c r="SX78" s="90"/>
      <c r="SY78" s="90"/>
      <c r="SZ78" s="90"/>
      <c r="TA78" s="90"/>
      <c r="TB78" s="90"/>
      <c r="TC78" s="90"/>
      <c r="TD78" s="90"/>
      <c r="TE78" s="90"/>
      <c r="TF78" s="90"/>
      <c r="TG78" s="90"/>
      <c r="TH78" s="90"/>
      <c r="TI78" s="90"/>
      <c r="TJ78" s="90"/>
      <c r="TK78" s="90"/>
      <c r="TL78" s="90"/>
      <c r="TM78" s="90"/>
      <c r="TN78" s="90"/>
      <c r="TO78" s="90"/>
      <c r="TP78" s="90"/>
      <c r="TQ78" s="90"/>
      <c r="TR78" s="90"/>
      <c r="TS78" s="90"/>
      <c r="TT78" s="90"/>
      <c r="TU78" s="90"/>
      <c r="TV78" s="90"/>
      <c r="TW78" s="90"/>
      <c r="TX78" s="90"/>
      <c r="TY78" s="90"/>
      <c r="TZ78" s="90"/>
      <c r="UA78" s="90"/>
      <c r="UB78" s="90"/>
      <c r="UC78" s="90"/>
      <c r="UD78" s="90"/>
      <c r="UE78" s="90"/>
      <c r="UF78" s="90"/>
      <c r="UG78" s="90"/>
      <c r="UH78" s="90"/>
      <c r="UI78" s="90"/>
      <c r="UJ78" s="90"/>
      <c r="UK78" s="90"/>
      <c r="UL78" s="90"/>
      <c r="UM78" s="90"/>
      <c r="UN78" s="90"/>
      <c r="UO78" s="90"/>
      <c r="UP78" s="90"/>
      <c r="UQ78" s="90"/>
      <c r="UR78" s="90"/>
      <c r="US78" s="90"/>
      <c r="UT78" s="90"/>
      <c r="UU78" s="90"/>
      <c r="UV78" s="90"/>
      <c r="UW78" s="90"/>
      <c r="UX78" s="90"/>
      <c r="UY78" s="90"/>
      <c r="UZ78" s="90"/>
      <c r="VA78" s="90"/>
      <c r="VB78" s="90"/>
      <c r="VC78" s="90"/>
      <c r="VD78" s="90"/>
      <c r="VE78" s="90"/>
      <c r="VF78" s="90"/>
      <c r="VG78" s="90"/>
      <c r="VH78" s="90"/>
      <c r="VI78" s="90"/>
      <c r="VJ78" s="90"/>
      <c r="VK78" s="90"/>
      <c r="VL78" s="90"/>
      <c r="VM78" s="90"/>
      <c r="VN78" s="90"/>
      <c r="VO78" s="90"/>
      <c r="VP78" s="90"/>
      <c r="VQ78" s="90"/>
      <c r="VR78" s="90"/>
      <c r="VS78" s="90"/>
      <c r="VT78" s="90"/>
      <c r="VU78" s="90"/>
      <c r="VV78" s="90"/>
      <c r="VW78" s="90"/>
      <c r="VX78" s="90"/>
      <c r="VY78" s="90"/>
      <c r="VZ78" s="90"/>
      <c r="WA78" s="90"/>
      <c r="WB78" s="90"/>
      <c r="WC78" s="90"/>
      <c r="WD78" s="90"/>
      <c r="WE78" s="90"/>
      <c r="WF78" s="90"/>
      <c r="WG78" s="90"/>
      <c r="WH78" s="90"/>
      <c r="WI78" s="90"/>
      <c r="WJ78" s="90"/>
      <c r="WK78" s="90"/>
      <c r="WL78" s="90"/>
      <c r="WM78" s="90"/>
      <c r="WN78" s="90"/>
      <c r="WO78" s="90"/>
      <c r="WP78" s="90"/>
      <c r="WQ78" s="90"/>
      <c r="WR78" s="90"/>
      <c r="WS78" s="90"/>
      <c r="WT78" s="90"/>
      <c r="WU78" s="90"/>
      <c r="WV78" s="90"/>
      <c r="WW78" s="90"/>
      <c r="WX78" s="90"/>
      <c r="WY78" s="90"/>
      <c r="WZ78" s="90"/>
      <c r="XA78" s="90"/>
      <c r="XB78" s="90"/>
      <c r="XC78" s="90"/>
    </row>
    <row r="79" spans="1:627" ht="15.95" customHeight="1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 t="s">
        <v>222</v>
      </c>
      <c r="K79" s="89" t="s">
        <v>223</v>
      </c>
      <c r="L79" s="90">
        <v>5309</v>
      </c>
      <c r="M79" s="90">
        <v>5309</v>
      </c>
      <c r="N79" s="90">
        <v>0</v>
      </c>
      <c r="O79" s="90">
        <v>5309</v>
      </c>
      <c r="P79" s="90">
        <v>1718.59</v>
      </c>
      <c r="Q79" s="90">
        <v>-3590.41</v>
      </c>
      <c r="R79" s="90">
        <v>0.32</v>
      </c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G79" s="90"/>
      <c r="HH79" s="90"/>
      <c r="HI79" s="90"/>
      <c r="HJ79" s="90"/>
      <c r="HK79" s="90"/>
      <c r="HL79" s="90"/>
      <c r="HM79" s="90"/>
      <c r="HN79" s="90"/>
      <c r="HO79" s="90"/>
      <c r="HP79" s="90"/>
      <c r="HQ79" s="90"/>
      <c r="HR79" s="90"/>
      <c r="HS79" s="90"/>
      <c r="HT79" s="90"/>
      <c r="HU79" s="90"/>
      <c r="HV79" s="90"/>
      <c r="HW79" s="90"/>
      <c r="HX79" s="90"/>
      <c r="HY79" s="90"/>
      <c r="HZ79" s="90"/>
      <c r="IA79" s="90"/>
      <c r="IB79" s="90"/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  <c r="IS79" s="90"/>
      <c r="IT79" s="90"/>
      <c r="IU79" s="90"/>
      <c r="IV79" s="90"/>
      <c r="IW79" s="90"/>
      <c r="IX79" s="90"/>
      <c r="IY79" s="90"/>
      <c r="IZ79" s="90"/>
      <c r="JA79" s="90"/>
      <c r="JB79" s="90"/>
      <c r="JC79" s="90"/>
      <c r="JD79" s="90"/>
      <c r="JE79" s="90"/>
      <c r="JF79" s="90"/>
      <c r="JG79" s="90"/>
      <c r="JH79" s="90"/>
      <c r="JI79" s="90"/>
      <c r="JJ79" s="90"/>
      <c r="JK79" s="90"/>
      <c r="JL79" s="90"/>
      <c r="JM79" s="90"/>
      <c r="JN79" s="90"/>
      <c r="JO79" s="90"/>
      <c r="JP79" s="90"/>
      <c r="JQ79" s="90"/>
      <c r="JR79" s="90"/>
      <c r="JS79" s="90"/>
      <c r="JT79" s="90"/>
      <c r="JU79" s="90"/>
      <c r="JV79" s="90"/>
      <c r="JW79" s="90"/>
      <c r="JX79" s="90"/>
      <c r="JY79" s="90"/>
      <c r="JZ79" s="90"/>
      <c r="KA79" s="90"/>
      <c r="KB79" s="90"/>
      <c r="KC79" s="90"/>
      <c r="KD79" s="90"/>
      <c r="KE79" s="90"/>
      <c r="KF79" s="90"/>
      <c r="KG79" s="90"/>
      <c r="KH79" s="90"/>
      <c r="KI79" s="90"/>
      <c r="KJ79" s="90"/>
      <c r="KK79" s="90"/>
      <c r="KL79" s="90"/>
      <c r="KM79" s="90"/>
      <c r="KN79" s="90"/>
      <c r="KO79" s="90"/>
      <c r="KP79" s="90"/>
      <c r="KQ79" s="90"/>
      <c r="KR79" s="90"/>
      <c r="KS79" s="90"/>
      <c r="KT79" s="90"/>
      <c r="KU79" s="90"/>
      <c r="KV79" s="90"/>
      <c r="KW79" s="90"/>
      <c r="KX79" s="90"/>
      <c r="KY79" s="90"/>
      <c r="KZ79" s="90"/>
      <c r="LA79" s="90"/>
      <c r="LB79" s="90"/>
      <c r="LC79" s="90"/>
      <c r="LD79" s="90"/>
      <c r="LE79" s="90"/>
      <c r="LF79" s="90"/>
      <c r="LG79" s="90"/>
      <c r="LH79" s="90"/>
      <c r="LI79" s="90"/>
      <c r="LJ79" s="90"/>
      <c r="LK79" s="90"/>
      <c r="LL79" s="90"/>
      <c r="LM79" s="90"/>
      <c r="LN79" s="90"/>
      <c r="LO79" s="90"/>
      <c r="LP79" s="90"/>
      <c r="LQ79" s="90"/>
      <c r="LR79" s="90"/>
      <c r="LS79" s="90"/>
      <c r="LT79" s="90"/>
      <c r="LU79" s="90"/>
      <c r="LV79" s="90"/>
      <c r="LW79" s="90"/>
      <c r="LX79" s="90"/>
      <c r="LY79" s="90"/>
      <c r="LZ79" s="90"/>
      <c r="MA79" s="90"/>
      <c r="MB79" s="90"/>
      <c r="MC79" s="90"/>
      <c r="MD79" s="90"/>
      <c r="ME79" s="90"/>
      <c r="MF79" s="90"/>
      <c r="MG79" s="90"/>
      <c r="MH79" s="90"/>
      <c r="MI79" s="90"/>
      <c r="MJ79" s="90"/>
      <c r="MK79" s="90"/>
      <c r="ML79" s="90"/>
      <c r="MM79" s="90"/>
      <c r="MN79" s="90"/>
      <c r="MO79" s="90"/>
      <c r="MP79" s="90"/>
      <c r="MQ79" s="90"/>
      <c r="MR79" s="90"/>
      <c r="MS79" s="90"/>
      <c r="MT79" s="90"/>
      <c r="MU79" s="90"/>
      <c r="MV79" s="90"/>
      <c r="MW79" s="90"/>
      <c r="MX79" s="90"/>
      <c r="MY79" s="90"/>
      <c r="MZ79" s="90"/>
      <c r="NA79" s="90"/>
      <c r="NB79" s="90"/>
      <c r="NC79" s="90"/>
      <c r="ND79" s="90"/>
      <c r="NE79" s="90"/>
      <c r="NF79" s="90"/>
      <c r="NG79" s="90"/>
      <c r="NH79" s="90"/>
      <c r="NI79" s="90"/>
      <c r="NJ79" s="90"/>
      <c r="NK79" s="90"/>
      <c r="NL79" s="90"/>
      <c r="NM79" s="90"/>
      <c r="NN79" s="90"/>
      <c r="NO79" s="90"/>
      <c r="NP79" s="90"/>
      <c r="NQ79" s="90"/>
      <c r="NR79" s="90"/>
      <c r="NS79" s="90"/>
      <c r="NT79" s="90"/>
      <c r="NU79" s="90"/>
      <c r="NV79" s="90"/>
      <c r="NW79" s="90"/>
      <c r="NX79" s="90"/>
      <c r="NY79" s="90"/>
      <c r="NZ79" s="90"/>
      <c r="OA79" s="90"/>
      <c r="OB79" s="90"/>
      <c r="OC79" s="90"/>
      <c r="OD79" s="90"/>
      <c r="OE79" s="90"/>
      <c r="OF79" s="90"/>
      <c r="OG79" s="90"/>
      <c r="OH79" s="90"/>
      <c r="OI79" s="90"/>
      <c r="OJ79" s="90"/>
      <c r="OK79" s="90"/>
      <c r="OL79" s="90"/>
      <c r="OM79" s="90"/>
      <c r="ON79" s="90"/>
      <c r="OO79" s="90"/>
      <c r="OP79" s="90"/>
      <c r="OQ79" s="90"/>
      <c r="OR79" s="90"/>
      <c r="OS79" s="90"/>
      <c r="OT79" s="90"/>
      <c r="OU79" s="90"/>
      <c r="OV79" s="90"/>
      <c r="OW79" s="90"/>
      <c r="OX79" s="90"/>
      <c r="OY79" s="90"/>
      <c r="OZ79" s="90"/>
      <c r="PA79" s="90"/>
      <c r="PB79" s="90"/>
      <c r="PC79" s="90"/>
      <c r="PD79" s="90"/>
      <c r="PE79" s="90"/>
      <c r="PF79" s="90"/>
      <c r="PG79" s="90"/>
      <c r="PH79" s="90"/>
      <c r="PI79" s="90"/>
      <c r="PJ79" s="90"/>
      <c r="PK79" s="90"/>
      <c r="PL79" s="90"/>
      <c r="PM79" s="90"/>
      <c r="PN79" s="90"/>
      <c r="PO79" s="90"/>
      <c r="PP79" s="90"/>
      <c r="PQ79" s="90"/>
      <c r="PR79" s="90"/>
      <c r="PS79" s="90"/>
      <c r="PT79" s="90"/>
      <c r="PU79" s="90"/>
      <c r="PV79" s="90"/>
      <c r="PW79" s="90"/>
      <c r="PX79" s="90"/>
      <c r="PY79" s="90"/>
      <c r="PZ79" s="90"/>
      <c r="QA79" s="90"/>
      <c r="QB79" s="90"/>
      <c r="QC79" s="90"/>
      <c r="QD79" s="90"/>
      <c r="QE79" s="90"/>
      <c r="QF79" s="90"/>
      <c r="QG79" s="90"/>
      <c r="QH79" s="90"/>
      <c r="QI79" s="90"/>
      <c r="QJ79" s="90"/>
      <c r="QK79" s="90"/>
      <c r="QL79" s="90"/>
      <c r="QM79" s="90"/>
      <c r="QN79" s="90"/>
      <c r="QO79" s="90"/>
      <c r="QP79" s="90"/>
      <c r="QQ79" s="90"/>
      <c r="QR79" s="90"/>
      <c r="QS79" s="90"/>
      <c r="QT79" s="90"/>
      <c r="QU79" s="90"/>
      <c r="QV79" s="90"/>
      <c r="QW79" s="90"/>
      <c r="QX79" s="90"/>
      <c r="QY79" s="90"/>
      <c r="QZ79" s="90"/>
      <c r="RA79" s="90"/>
      <c r="RB79" s="90"/>
      <c r="RC79" s="90"/>
      <c r="RD79" s="90"/>
      <c r="RE79" s="90"/>
      <c r="RF79" s="90"/>
      <c r="RG79" s="90"/>
      <c r="RH79" s="90"/>
      <c r="RI79" s="90"/>
      <c r="RJ79" s="90"/>
      <c r="RK79" s="90"/>
      <c r="RL79" s="90"/>
      <c r="RM79" s="90"/>
      <c r="RN79" s="90"/>
      <c r="RO79" s="90"/>
      <c r="RP79" s="90"/>
      <c r="RQ79" s="90"/>
      <c r="RR79" s="90"/>
      <c r="RS79" s="90"/>
      <c r="RT79" s="90"/>
      <c r="RU79" s="90"/>
      <c r="RV79" s="90"/>
      <c r="RW79" s="90"/>
      <c r="RX79" s="90"/>
      <c r="RY79" s="90"/>
      <c r="RZ79" s="90"/>
      <c r="SA79" s="90"/>
      <c r="SB79" s="90"/>
      <c r="SC79" s="90"/>
      <c r="SD79" s="90"/>
      <c r="SE79" s="90"/>
      <c r="SF79" s="90"/>
      <c r="SG79" s="90"/>
      <c r="SH79" s="90"/>
      <c r="SI79" s="90"/>
      <c r="SJ79" s="90"/>
      <c r="SK79" s="90"/>
      <c r="SL79" s="90"/>
      <c r="SM79" s="90"/>
      <c r="SN79" s="90"/>
      <c r="SO79" s="90"/>
      <c r="SP79" s="90"/>
      <c r="SQ79" s="90"/>
      <c r="SR79" s="90"/>
      <c r="SS79" s="90"/>
      <c r="ST79" s="90"/>
      <c r="SU79" s="90"/>
      <c r="SV79" s="90"/>
      <c r="SW79" s="90"/>
      <c r="SX79" s="90"/>
      <c r="SY79" s="90"/>
      <c r="SZ79" s="90"/>
      <c r="TA79" s="90"/>
      <c r="TB79" s="90"/>
      <c r="TC79" s="90"/>
      <c r="TD79" s="90"/>
      <c r="TE79" s="90"/>
      <c r="TF79" s="90"/>
      <c r="TG79" s="90"/>
      <c r="TH79" s="90"/>
      <c r="TI79" s="90"/>
      <c r="TJ79" s="90"/>
      <c r="TK79" s="90"/>
      <c r="TL79" s="90"/>
      <c r="TM79" s="90"/>
      <c r="TN79" s="90"/>
      <c r="TO79" s="90"/>
      <c r="TP79" s="90"/>
      <c r="TQ79" s="90"/>
      <c r="TR79" s="90"/>
      <c r="TS79" s="90"/>
      <c r="TT79" s="90"/>
      <c r="TU79" s="90"/>
      <c r="TV79" s="90"/>
      <c r="TW79" s="90"/>
      <c r="TX79" s="90"/>
      <c r="TY79" s="90"/>
      <c r="TZ79" s="90"/>
      <c r="UA79" s="90"/>
      <c r="UB79" s="90"/>
      <c r="UC79" s="90"/>
      <c r="UD79" s="90"/>
      <c r="UE79" s="90"/>
      <c r="UF79" s="90"/>
      <c r="UG79" s="90"/>
      <c r="UH79" s="90"/>
      <c r="UI79" s="90"/>
      <c r="UJ79" s="90"/>
      <c r="UK79" s="90"/>
      <c r="UL79" s="90"/>
      <c r="UM79" s="90"/>
      <c r="UN79" s="90"/>
      <c r="UO79" s="90"/>
      <c r="UP79" s="90"/>
      <c r="UQ79" s="90"/>
      <c r="UR79" s="90"/>
      <c r="US79" s="90"/>
      <c r="UT79" s="90"/>
      <c r="UU79" s="90"/>
      <c r="UV79" s="90"/>
      <c r="UW79" s="90"/>
      <c r="UX79" s="90"/>
      <c r="UY79" s="90"/>
      <c r="UZ79" s="90"/>
      <c r="VA79" s="90"/>
      <c r="VB79" s="90"/>
      <c r="VC79" s="90"/>
      <c r="VD79" s="90"/>
      <c r="VE79" s="90"/>
      <c r="VF79" s="90"/>
      <c r="VG79" s="90"/>
      <c r="VH79" s="90"/>
      <c r="VI79" s="90"/>
      <c r="VJ79" s="90"/>
      <c r="VK79" s="90"/>
      <c r="VL79" s="90"/>
      <c r="VM79" s="90"/>
      <c r="VN79" s="90"/>
      <c r="VO79" s="90"/>
      <c r="VP79" s="90"/>
      <c r="VQ79" s="90"/>
      <c r="VR79" s="90"/>
      <c r="VS79" s="90"/>
      <c r="VT79" s="90"/>
      <c r="VU79" s="90"/>
      <c r="VV79" s="90"/>
      <c r="VW79" s="90"/>
      <c r="VX79" s="90"/>
      <c r="VY79" s="90"/>
      <c r="VZ79" s="90"/>
      <c r="WA79" s="90"/>
      <c r="WB79" s="90"/>
      <c r="WC79" s="90"/>
      <c r="WD79" s="90"/>
      <c r="WE79" s="90"/>
      <c r="WF79" s="90"/>
      <c r="WG79" s="90"/>
      <c r="WH79" s="90"/>
      <c r="WI79" s="90"/>
      <c r="WJ79" s="90"/>
      <c r="WK79" s="90"/>
      <c r="WL79" s="90"/>
      <c r="WM79" s="90"/>
      <c r="WN79" s="90"/>
      <c r="WO79" s="90"/>
      <c r="WP79" s="90"/>
      <c r="WQ79" s="90"/>
      <c r="WR79" s="90"/>
      <c r="WS79" s="90"/>
      <c r="WT79" s="90"/>
      <c r="WU79" s="90"/>
      <c r="WV79" s="90"/>
      <c r="WW79" s="90"/>
      <c r="WX79" s="90"/>
      <c r="WY79" s="90"/>
      <c r="WZ79" s="90"/>
      <c r="XA79" s="90"/>
      <c r="XB79" s="90"/>
      <c r="XC79" s="90"/>
    </row>
    <row r="80" spans="1:627" ht="15.95" customHeight="1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  <c r="IW80" s="90"/>
      <c r="IX80" s="90"/>
      <c r="IY80" s="90"/>
      <c r="IZ80" s="90"/>
      <c r="JA80" s="90"/>
      <c r="JB80" s="90"/>
      <c r="JC80" s="90"/>
      <c r="JD80" s="90"/>
      <c r="JE80" s="90"/>
      <c r="JF80" s="90"/>
      <c r="JG80" s="90"/>
      <c r="JH80" s="90"/>
      <c r="JI80" s="90"/>
      <c r="JJ80" s="90"/>
      <c r="JK80" s="90"/>
      <c r="JL80" s="90"/>
      <c r="JM80" s="90"/>
      <c r="JN80" s="90"/>
      <c r="JO80" s="90"/>
      <c r="JP80" s="90"/>
      <c r="JQ80" s="90"/>
      <c r="JR80" s="90"/>
      <c r="JS80" s="90"/>
      <c r="JT80" s="90"/>
      <c r="JU80" s="90"/>
      <c r="JV80" s="90"/>
      <c r="JW80" s="90"/>
      <c r="JX80" s="90"/>
      <c r="JY80" s="90"/>
      <c r="JZ80" s="90"/>
      <c r="KA80" s="90"/>
      <c r="KB80" s="90"/>
      <c r="KC80" s="90"/>
      <c r="KD80" s="90"/>
      <c r="KE80" s="90"/>
      <c r="KF80" s="90"/>
      <c r="KG80" s="90"/>
      <c r="KH80" s="90"/>
      <c r="KI80" s="90"/>
      <c r="KJ80" s="90"/>
      <c r="KK80" s="90"/>
      <c r="KL80" s="90"/>
      <c r="KM80" s="90"/>
      <c r="KN80" s="90"/>
      <c r="KO80" s="90"/>
      <c r="KP80" s="90"/>
      <c r="KQ80" s="90"/>
      <c r="KR80" s="90"/>
      <c r="KS80" s="90"/>
      <c r="KT80" s="90"/>
      <c r="KU80" s="90"/>
      <c r="KV80" s="90"/>
      <c r="KW80" s="90"/>
      <c r="KX80" s="90"/>
      <c r="KY80" s="90"/>
      <c r="KZ80" s="90"/>
      <c r="LA80" s="90"/>
      <c r="LB80" s="90"/>
      <c r="LC80" s="90"/>
      <c r="LD80" s="90"/>
      <c r="LE80" s="90"/>
      <c r="LF80" s="90"/>
      <c r="LG80" s="90"/>
      <c r="LH80" s="90"/>
      <c r="LI80" s="90"/>
      <c r="LJ80" s="90"/>
      <c r="LK80" s="90"/>
      <c r="LL80" s="90"/>
      <c r="LM80" s="90"/>
      <c r="LN80" s="90"/>
      <c r="LO80" s="90"/>
      <c r="LP80" s="90"/>
      <c r="LQ80" s="90"/>
      <c r="LR80" s="90"/>
      <c r="LS80" s="90"/>
      <c r="LT80" s="90"/>
      <c r="LU80" s="90"/>
      <c r="LV80" s="90"/>
      <c r="LW80" s="90"/>
      <c r="LX80" s="90"/>
      <c r="LY80" s="90"/>
      <c r="LZ80" s="90"/>
      <c r="MA80" s="90"/>
      <c r="MB80" s="90"/>
      <c r="MC80" s="90"/>
      <c r="MD80" s="90"/>
      <c r="ME80" s="90"/>
      <c r="MF80" s="90"/>
      <c r="MG80" s="90"/>
      <c r="MH80" s="90"/>
      <c r="MI80" s="90"/>
      <c r="MJ80" s="90"/>
      <c r="MK80" s="90"/>
      <c r="ML80" s="90"/>
      <c r="MM80" s="90"/>
      <c r="MN80" s="90"/>
      <c r="MO80" s="90"/>
      <c r="MP80" s="90"/>
      <c r="MQ80" s="90"/>
      <c r="MR80" s="90"/>
      <c r="MS80" s="90"/>
      <c r="MT80" s="90"/>
      <c r="MU80" s="90"/>
      <c r="MV80" s="90"/>
      <c r="MW80" s="90"/>
      <c r="MX80" s="90"/>
      <c r="MY80" s="90"/>
      <c r="MZ80" s="90"/>
      <c r="NA80" s="90"/>
      <c r="NB80" s="90"/>
      <c r="NC80" s="90"/>
      <c r="ND80" s="90"/>
      <c r="NE80" s="90"/>
      <c r="NF80" s="90"/>
      <c r="NG80" s="90"/>
      <c r="NH80" s="90"/>
      <c r="NI80" s="90"/>
      <c r="NJ80" s="90"/>
      <c r="NK80" s="90"/>
      <c r="NL80" s="90"/>
      <c r="NM80" s="90"/>
      <c r="NN80" s="90"/>
      <c r="NO80" s="90"/>
      <c r="NP80" s="90"/>
      <c r="NQ80" s="90"/>
      <c r="NR80" s="90"/>
      <c r="NS80" s="90"/>
      <c r="NT80" s="90"/>
      <c r="NU80" s="90"/>
      <c r="NV80" s="90"/>
      <c r="NW80" s="90"/>
      <c r="NX80" s="90"/>
      <c r="NY80" s="90"/>
      <c r="NZ80" s="90"/>
      <c r="OA80" s="90"/>
      <c r="OB80" s="90"/>
      <c r="OC80" s="90"/>
      <c r="OD80" s="90"/>
      <c r="OE80" s="90"/>
      <c r="OF80" s="90"/>
      <c r="OG80" s="90"/>
      <c r="OH80" s="90"/>
      <c r="OI80" s="90"/>
      <c r="OJ80" s="90"/>
      <c r="OK80" s="90"/>
      <c r="OL80" s="90"/>
      <c r="OM80" s="90"/>
      <c r="ON80" s="90"/>
      <c r="OO80" s="90"/>
      <c r="OP80" s="90"/>
      <c r="OQ80" s="90"/>
      <c r="OR80" s="90"/>
      <c r="OS80" s="90"/>
      <c r="OT80" s="90"/>
      <c r="OU80" s="90"/>
      <c r="OV80" s="90"/>
      <c r="OW80" s="90"/>
      <c r="OX80" s="90"/>
      <c r="OY80" s="90"/>
      <c r="OZ80" s="90"/>
      <c r="PA80" s="90"/>
      <c r="PB80" s="90"/>
      <c r="PC80" s="90"/>
      <c r="PD80" s="90"/>
      <c r="PE80" s="90"/>
      <c r="PF80" s="90"/>
      <c r="PG80" s="90"/>
      <c r="PH80" s="90"/>
      <c r="PI80" s="90"/>
      <c r="PJ80" s="90"/>
      <c r="PK80" s="90"/>
      <c r="PL80" s="90"/>
      <c r="PM80" s="90"/>
      <c r="PN80" s="90"/>
      <c r="PO80" s="90"/>
      <c r="PP80" s="90"/>
      <c r="PQ80" s="90"/>
      <c r="PR80" s="90"/>
      <c r="PS80" s="90"/>
      <c r="PT80" s="90"/>
      <c r="PU80" s="90"/>
      <c r="PV80" s="90"/>
      <c r="PW80" s="90"/>
      <c r="PX80" s="90"/>
      <c r="PY80" s="90"/>
      <c r="PZ80" s="90"/>
      <c r="QA80" s="90"/>
      <c r="QB80" s="90"/>
      <c r="QC80" s="90"/>
      <c r="QD80" s="90"/>
      <c r="QE80" s="90"/>
      <c r="QF80" s="90"/>
      <c r="QG80" s="90"/>
      <c r="QH80" s="90"/>
      <c r="QI80" s="90"/>
      <c r="QJ80" s="90"/>
      <c r="QK80" s="90"/>
      <c r="QL80" s="90"/>
      <c r="QM80" s="90"/>
      <c r="QN80" s="90"/>
      <c r="QO80" s="90"/>
      <c r="QP80" s="90"/>
      <c r="QQ80" s="90"/>
      <c r="QR80" s="90"/>
      <c r="QS80" s="90"/>
      <c r="QT80" s="90"/>
      <c r="QU80" s="90"/>
      <c r="QV80" s="90"/>
      <c r="QW80" s="90"/>
      <c r="QX80" s="90"/>
      <c r="QY80" s="90"/>
      <c r="QZ80" s="90"/>
      <c r="RA80" s="90"/>
      <c r="RB80" s="90"/>
      <c r="RC80" s="90"/>
      <c r="RD80" s="90"/>
      <c r="RE80" s="90"/>
      <c r="RF80" s="90"/>
      <c r="RG80" s="90"/>
      <c r="RH80" s="90"/>
      <c r="RI80" s="90"/>
      <c r="RJ80" s="90"/>
      <c r="RK80" s="90"/>
      <c r="RL80" s="90"/>
      <c r="RM80" s="90"/>
      <c r="RN80" s="90"/>
      <c r="RO80" s="90"/>
      <c r="RP80" s="90"/>
      <c r="RQ80" s="90"/>
      <c r="RR80" s="90"/>
      <c r="RS80" s="90"/>
      <c r="RT80" s="90"/>
      <c r="RU80" s="90"/>
      <c r="RV80" s="90"/>
      <c r="RW80" s="90"/>
      <c r="RX80" s="90"/>
      <c r="RY80" s="90"/>
      <c r="RZ80" s="90"/>
      <c r="SA80" s="90"/>
      <c r="SB80" s="90"/>
      <c r="SC80" s="90"/>
      <c r="SD80" s="90"/>
      <c r="SE80" s="90"/>
      <c r="SF80" s="90"/>
      <c r="SG80" s="90"/>
      <c r="SH80" s="90"/>
      <c r="SI80" s="90"/>
      <c r="SJ80" s="90"/>
      <c r="SK80" s="90"/>
      <c r="SL80" s="90"/>
      <c r="SM80" s="90"/>
      <c r="SN80" s="90"/>
      <c r="SO80" s="90"/>
      <c r="SP80" s="90"/>
      <c r="SQ80" s="90"/>
      <c r="SR80" s="90"/>
      <c r="SS80" s="90"/>
      <c r="ST80" s="90"/>
      <c r="SU80" s="90"/>
      <c r="SV80" s="90"/>
      <c r="SW80" s="90"/>
      <c r="SX80" s="90"/>
      <c r="SY80" s="90"/>
      <c r="SZ80" s="90"/>
      <c r="TA80" s="90"/>
      <c r="TB80" s="90"/>
      <c r="TC80" s="90"/>
      <c r="TD80" s="90"/>
      <c r="TE80" s="90"/>
      <c r="TF80" s="90"/>
      <c r="TG80" s="90"/>
      <c r="TH80" s="90"/>
      <c r="TI80" s="90"/>
      <c r="TJ80" s="90"/>
      <c r="TK80" s="90"/>
      <c r="TL80" s="90"/>
      <c r="TM80" s="90"/>
      <c r="TN80" s="90"/>
      <c r="TO80" s="90"/>
      <c r="TP80" s="90"/>
      <c r="TQ80" s="90"/>
      <c r="TR80" s="90"/>
      <c r="TS80" s="90"/>
      <c r="TT80" s="90"/>
      <c r="TU80" s="90"/>
      <c r="TV80" s="90"/>
      <c r="TW80" s="90"/>
      <c r="TX80" s="90"/>
      <c r="TY80" s="90"/>
      <c r="TZ80" s="90"/>
      <c r="UA80" s="90"/>
      <c r="UB80" s="90"/>
      <c r="UC80" s="90"/>
      <c r="UD80" s="90"/>
      <c r="UE80" s="90"/>
      <c r="UF80" s="90"/>
      <c r="UG80" s="90"/>
      <c r="UH80" s="90"/>
      <c r="UI80" s="90"/>
      <c r="UJ80" s="90"/>
      <c r="UK80" s="90"/>
      <c r="UL80" s="90"/>
      <c r="UM80" s="90"/>
      <c r="UN80" s="90"/>
      <c r="UO80" s="90"/>
      <c r="UP80" s="90"/>
      <c r="UQ80" s="90"/>
      <c r="UR80" s="90"/>
      <c r="US80" s="90"/>
      <c r="UT80" s="90"/>
      <c r="UU80" s="90"/>
      <c r="UV80" s="90"/>
      <c r="UW80" s="90"/>
      <c r="UX80" s="90"/>
      <c r="UY80" s="90"/>
      <c r="UZ80" s="90"/>
      <c r="VA80" s="90"/>
      <c r="VB80" s="90"/>
      <c r="VC80" s="90"/>
      <c r="VD80" s="90"/>
      <c r="VE80" s="90"/>
      <c r="VF80" s="90"/>
      <c r="VG80" s="90"/>
      <c r="VH80" s="90"/>
      <c r="VI80" s="90"/>
      <c r="VJ80" s="90"/>
      <c r="VK80" s="90"/>
      <c r="VL80" s="90"/>
      <c r="VM80" s="90"/>
      <c r="VN80" s="90"/>
      <c r="VO80" s="90"/>
      <c r="VP80" s="90"/>
      <c r="VQ80" s="90"/>
      <c r="VR80" s="90"/>
      <c r="VS80" s="90"/>
      <c r="VT80" s="90"/>
      <c r="VU80" s="90"/>
      <c r="VV80" s="90"/>
      <c r="VW80" s="90"/>
      <c r="VX80" s="90"/>
      <c r="VY80" s="90"/>
      <c r="VZ80" s="90"/>
      <c r="WA80" s="90"/>
      <c r="WB80" s="90"/>
      <c r="WC80" s="90"/>
      <c r="WD80" s="90"/>
      <c r="WE80" s="90"/>
      <c r="WF80" s="90"/>
      <c r="WG80" s="90"/>
      <c r="WH80" s="90"/>
      <c r="WI80" s="90"/>
      <c r="WJ80" s="90"/>
      <c r="WK80" s="90"/>
      <c r="WL80" s="90"/>
      <c r="WM80" s="90"/>
      <c r="WN80" s="90"/>
      <c r="WO80" s="90"/>
      <c r="WP80" s="90"/>
      <c r="WQ80" s="90"/>
      <c r="WR80" s="90"/>
      <c r="WS80" s="90"/>
      <c r="WT80" s="90"/>
      <c r="WU80" s="90"/>
      <c r="WV80" s="90"/>
      <c r="WW80" s="90"/>
      <c r="WX80" s="90"/>
      <c r="WY80" s="90"/>
      <c r="WZ80" s="90"/>
      <c r="XA80" s="90"/>
      <c r="XB80" s="90"/>
      <c r="XC80" s="90"/>
    </row>
    <row r="81" spans="1:627" ht="20.100000000000001" customHeight="1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118"/>
      <c r="K81" s="118" t="s">
        <v>224</v>
      </c>
      <c r="L81" s="119">
        <v>676072</v>
      </c>
      <c r="M81" s="119">
        <v>676072</v>
      </c>
      <c r="N81" s="119">
        <v>0</v>
      </c>
      <c r="O81" s="119">
        <v>676072</v>
      </c>
      <c r="P81" s="119">
        <v>342764.52</v>
      </c>
      <c r="Q81" s="119">
        <v>-333307.48</v>
      </c>
      <c r="R81" s="119">
        <v>0.51</v>
      </c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  <c r="IW81" s="90"/>
      <c r="IX81" s="90"/>
      <c r="IY81" s="90"/>
      <c r="IZ81" s="90"/>
      <c r="JA81" s="90"/>
      <c r="JB81" s="90"/>
      <c r="JC81" s="90"/>
      <c r="JD81" s="90"/>
      <c r="JE81" s="90"/>
      <c r="JF81" s="90"/>
      <c r="JG81" s="90"/>
      <c r="JH81" s="90"/>
      <c r="JI81" s="90"/>
      <c r="JJ81" s="90"/>
      <c r="JK81" s="90"/>
      <c r="JL81" s="90"/>
      <c r="JM81" s="90"/>
      <c r="JN81" s="90"/>
      <c r="JO81" s="90"/>
      <c r="JP81" s="90"/>
      <c r="JQ81" s="90"/>
      <c r="JR81" s="90"/>
      <c r="JS81" s="90"/>
      <c r="JT81" s="90"/>
      <c r="JU81" s="90"/>
      <c r="JV81" s="90"/>
      <c r="JW81" s="90"/>
      <c r="JX81" s="90"/>
      <c r="JY81" s="90"/>
      <c r="JZ81" s="90"/>
      <c r="KA81" s="90"/>
      <c r="KB81" s="90"/>
      <c r="KC81" s="90"/>
      <c r="KD81" s="90"/>
      <c r="KE81" s="90"/>
      <c r="KF81" s="90"/>
      <c r="KG81" s="90"/>
      <c r="KH81" s="90"/>
      <c r="KI81" s="90"/>
      <c r="KJ81" s="90"/>
      <c r="KK81" s="90"/>
      <c r="KL81" s="90"/>
      <c r="KM81" s="90"/>
      <c r="KN81" s="90"/>
      <c r="KO81" s="90"/>
      <c r="KP81" s="90"/>
      <c r="KQ81" s="90"/>
      <c r="KR81" s="90"/>
      <c r="KS81" s="90"/>
      <c r="KT81" s="90"/>
      <c r="KU81" s="90"/>
      <c r="KV81" s="90"/>
      <c r="KW81" s="90"/>
      <c r="KX81" s="90"/>
      <c r="KY81" s="90"/>
      <c r="KZ81" s="90"/>
      <c r="LA81" s="90"/>
      <c r="LB81" s="90"/>
      <c r="LC81" s="90"/>
      <c r="LD81" s="90"/>
      <c r="LE81" s="90"/>
      <c r="LF81" s="90"/>
      <c r="LG81" s="90"/>
      <c r="LH81" s="90"/>
      <c r="LI81" s="90"/>
      <c r="LJ81" s="90"/>
      <c r="LK81" s="90"/>
      <c r="LL81" s="90"/>
      <c r="LM81" s="90"/>
      <c r="LN81" s="90"/>
      <c r="LO81" s="90"/>
      <c r="LP81" s="90"/>
      <c r="LQ81" s="90"/>
      <c r="LR81" s="90"/>
      <c r="LS81" s="90"/>
      <c r="LT81" s="90"/>
      <c r="LU81" s="90"/>
      <c r="LV81" s="90"/>
      <c r="LW81" s="90"/>
      <c r="LX81" s="90"/>
      <c r="LY81" s="90"/>
      <c r="LZ81" s="90"/>
      <c r="MA81" s="90"/>
      <c r="MB81" s="90"/>
      <c r="MC81" s="90"/>
      <c r="MD81" s="90"/>
      <c r="ME81" s="90"/>
      <c r="MF81" s="90"/>
      <c r="MG81" s="90"/>
      <c r="MH81" s="90"/>
      <c r="MI81" s="90"/>
      <c r="MJ81" s="90"/>
      <c r="MK81" s="90"/>
      <c r="ML81" s="90"/>
      <c r="MM81" s="90"/>
      <c r="MN81" s="90"/>
      <c r="MO81" s="90"/>
      <c r="MP81" s="90"/>
      <c r="MQ81" s="90"/>
      <c r="MR81" s="90"/>
      <c r="MS81" s="90"/>
      <c r="MT81" s="90"/>
      <c r="MU81" s="90"/>
      <c r="MV81" s="90"/>
      <c r="MW81" s="90"/>
      <c r="MX81" s="90"/>
      <c r="MY81" s="90"/>
      <c r="MZ81" s="90"/>
      <c r="NA81" s="90"/>
      <c r="NB81" s="90"/>
      <c r="NC81" s="90"/>
      <c r="ND81" s="90"/>
      <c r="NE81" s="90"/>
      <c r="NF81" s="90"/>
      <c r="NG81" s="90"/>
      <c r="NH81" s="90"/>
      <c r="NI81" s="90"/>
      <c r="NJ81" s="90"/>
      <c r="NK81" s="90"/>
      <c r="NL81" s="90"/>
      <c r="NM81" s="90"/>
      <c r="NN81" s="90"/>
      <c r="NO81" s="90"/>
      <c r="NP81" s="90"/>
      <c r="NQ81" s="90"/>
      <c r="NR81" s="90"/>
      <c r="NS81" s="90"/>
      <c r="NT81" s="90"/>
      <c r="NU81" s="90"/>
      <c r="NV81" s="90"/>
      <c r="NW81" s="90"/>
      <c r="NX81" s="90"/>
      <c r="NY81" s="90"/>
      <c r="NZ81" s="90"/>
      <c r="OA81" s="90"/>
      <c r="OB81" s="90"/>
      <c r="OC81" s="90"/>
      <c r="OD81" s="90"/>
      <c r="OE81" s="90"/>
      <c r="OF81" s="90"/>
      <c r="OG81" s="90"/>
      <c r="OH81" s="90"/>
      <c r="OI81" s="90"/>
      <c r="OJ81" s="90"/>
      <c r="OK81" s="90"/>
      <c r="OL81" s="90"/>
      <c r="OM81" s="90"/>
      <c r="ON81" s="90"/>
      <c r="OO81" s="90"/>
      <c r="OP81" s="90"/>
      <c r="OQ81" s="90"/>
      <c r="OR81" s="90"/>
      <c r="OS81" s="90"/>
      <c r="OT81" s="90"/>
      <c r="OU81" s="90"/>
      <c r="OV81" s="90"/>
      <c r="OW81" s="90"/>
      <c r="OX81" s="90"/>
      <c r="OY81" s="90"/>
      <c r="OZ81" s="90"/>
      <c r="PA81" s="90"/>
      <c r="PB81" s="90"/>
      <c r="PC81" s="90"/>
      <c r="PD81" s="90"/>
      <c r="PE81" s="90"/>
      <c r="PF81" s="90"/>
      <c r="PG81" s="90"/>
      <c r="PH81" s="90"/>
      <c r="PI81" s="90"/>
      <c r="PJ81" s="90"/>
      <c r="PK81" s="90"/>
      <c r="PL81" s="90"/>
      <c r="PM81" s="90"/>
      <c r="PN81" s="90"/>
      <c r="PO81" s="90"/>
      <c r="PP81" s="90"/>
      <c r="PQ81" s="90"/>
      <c r="PR81" s="90"/>
      <c r="PS81" s="90"/>
      <c r="PT81" s="90"/>
      <c r="PU81" s="90"/>
      <c r="PV81" s="90"/>
      <c r="PW81" s="90"/>
      <c r="PX81" s="90"/>
      <c r="PY81" s="90"/>
      <c r="PZ81" s="90"/>
      <c r="QA81" s="90"/>
      <c r="QB81" s="90"/>
      <c r="QC81" s="90"/>
      <c r="QD81" s="90"/>
      <c r="QE81" s="90"/>
      <c r="QF81" s="90"/>
      <c r="QG81" s="90"/>
      <c r="QH81" s="90"/>
      <c r="QI81" s="90"/>
      <c r="QJ81" s="90"/>
      <c r="QK81" s="90"/>
      <c r="QL81" s="90"/>
      <c r="QM81" s="90"/>
      <c r="QN81" s="90"/>
      <c r="QO81" s="90"/>
      <c r="QP81" s="90"/>
      <c r="QQ81" s="90"/>
      <c r="QR81" s="90"/>
      <c r="QS81" s="90"/>
      <c r="QT81" s="90"/>
      <c r="QU81" s="90"/>
      <c r="QV81" s="90"/>
      <c r="QW81" s="90"/>
      <c r="QX81" s="90"/>
      <c r="QY81" s="90"/>
      <c r="QZ81" s="90"/>
      <c r="RA81" s="90"/>
      <c r="RB81" s="90"/>
      <c r="RC81" s="90"/>
      <c r="RD81" s="90"/>
      <c r="RE81" s="90"/>
      <c r="RF81" s="90"/>
      <c r="RG81" s="90"/>
      <c r="RH81" s="90"/>
      <c r="RI81" s="90"/>
      <c r="RJ81" s="90"/>
      <c r="RK81" s="90"/>
      <c r="RL81" s="90"/>
      <c r="RM81" s="90"/>
      <c r="RN81" s="90"/>
      <c r="RO81" s="90"/>
      <c r="RP81" s="90"/>
      <c r="RQ81" s="90"/>
      <c r="RR81" s="90"/>
      <c r="RS81" s="90"/>
      <c r="RT81" s="90"/>
      <c r="RU81" s="90"/>
      <c r="RV81" s="90"/>
      <c r="RW81" s="90"/>
      <c r="RX81" s="90"/>
      <c r="RY81" s="90"/>
      <c r="RZ81" s="90"/>
      <c r="SA81" s="90"/>
      <c r="SB81" s="90"/>
      <c r="SC81" s="90"/>
      <c r="SD81" s="90"/>
      <c r="SE81" s="90"/>
      <c r="SF81" s="90"/>
      <c r="SG81" s="90"/>
      <c r="SH81" s="90"/>
      <c r="SI81" s="90"/>
      <c r="SJ81" s="90"/>
      <c r="SK81" s="90"/>
      <c r="SL81" s="90"/>
      <c r="SM81" s="90"/>
      <c r="SN81" s="90"/>
      <c r="SO81" s="90"/>
      <c r="SP81" s="90"/>
      <c r="SQ81" s="90"/>
      <c r="SR81" s="90"/>
      <c r="SS81" s="90"/>
      <c r="ST81" s="90"/>
      <c r="SU81" s="90"/>
      <c r="SV81" s="90"/>
      <c r="SW81" s="90"/>
      <c r="SX81" s="90"/>
      <c r="SY81" s="90"/>
      <c r="SZ81" s="90"/>
      <c r="TA81" s="90"/>
      <c r="TB81" s="90"/>
      <c r="TC81" s="90"/>
      <c r="TD81" s="90"/>
      <c r="TE81" s="90"/>
      <c r="TF81" s="90"/>
      <c r="TG81" s="90"/>
      <c r="TH81" s="90"/>
      <c r="TI81" s="90"/>
      <c r="TJ81" s="90"/>
      <c r="TK81" s="90"/>
      <c r="TL81" s="90"/>
      <c r="TM81" s="90"/>
      <c r="TN81" s="90"/>
      <c r="TO81" s="90"/>
      <c r="TP81" s="90"/>
      <c r="TQ81" s="90"/>
      <c r="TR81" s="90"/>
      <c r="TS81" s="90"/>
      <c r="TT81" s="90"/>
      <c r="TU81" s="90"/>
      <c r="TV81" s="90"/>
      <c r="TW81" s="90"/>
      <c r="TX81" s="90"/>
      <c r="TY81" s="90"/>
      <c r="TZ81" s="90"/>
      <c r="UA81" s="90"/>
      <c r="UB81" s="90"/>
      <c r="UC81" s="90"/>
      <c r="UD81" s="90"/>
      <c r="UE81" s="90"/>
      <c r="UF81" s="90"/>
      <c r="UG81" s="90"/>
      <c r="UH81" s="90"/>
      <c r="UI81" s="90"/>
      <c r="UJ81" s="90"/>
      <c r="UK81" s="90"/>
      <c r="UL81" s="90"/>
      <c r="UM81" s="90"/>
      <c r="UN81" s="90"/>
      <c r="UO81" s="90"/>
      <c r="UP81" s="90"/>
      <c r="UQ81" s="90"/>
      <c r="UR81" s="90"/>
      <c r="US81" s="90"/>
      <c r="UT81" s="90"/>
      <c r="UU81" s="90"/>
      <c r="UV81" s="90"/>
      <c r="UW81" s="90"/>
      <c r="UX81" s="90"/>
      <c r="UY81" s="90"/>
      <c r="UZ81" s="90"/>
      <c r="VA81" s="90"/>
      <c r="VB81" s="90"/>
      <c r="VC81" s="90"/>
      <c r="VD81" s="90"/>
      <c r="VE81" s="90"/>
      <c r="VF81" s="90"/>
      <c r="VG81" s="90"/>
      <c r="VH81" s="90"/>
      <c r="VI81" s="90"/>
      <c r="VJ81" s="90"/>
      <c r="VK81" s="90"/>
      <c r="VL81" s="90"/>
      <c r="VM81" s="90"/>
      <c r="VN81" s="90"/>
      <c r="VO81" s="90"/>
      <c r="VP81" s="90"/>
      <c r="VQ81" s="90"/>
      <c r="VR81" s="90"/>
      <c r="VS81" s="90"/>
      <c r="VT81" s="90"/>
      <c r="VU81" s="90"/>
      <c r="VV81" s="90"/>
      <c r="VW81" s="90"/>
      <c r="VX81" s="90"/>
      <c r="VY81" s="90"/>
      <c r="VZ81" s="90"/>
      <c r="WA81" s="90"/>
      <c r="WB81" s="90"/>
      <c r="WC81" s="90"/>
      <c r="WD81" s="90"/>
      <c r="WE81" s="90"/>
      <c r="WF81" s="90"/>
      <c r="WG81" s="90"/>
      <c r="WH81" s="90"/>
      <c r="WI81" s="90"/>
      <c r="WJ81" s="90"/>
      <c r="WK81" s="90"/>
      <c r="WL81" s="90"/>
      <c r="WM81" s="90"/>
      <c r="WN81" s="90"/>
      <c r="WO81" s="90"/>
      <c r="WP81" s="90"/>
      <c r="WQ81" s="90"/>
      <c r="WR81" s="90"/>
      <c r="WS81" s="90"/>
      <c r="WT81" s="90"/>
      <c r="WU81" s="90"/>
      <c r="WV81" s="90"/>
      <c r="WW81" s="90"/>
      <c r="WX81" s="90"/>
      <c r="WY81" s="90"/>
      <c r="WZ81" s="90"/>
      <c r="XA81" s="90"/>
      <c r="XB81" s="90"/>
      <c r="XC81" s="90"/>
    </row>
  </sheetData>
  <mergeCells count="18">
    <mergeCell ref="L2:L5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M2:M5"/>
    <mergeCell ref="N2:N5"/>
    <mergeCell ref="O2:O5"/>
    <mergeCell ref="P2:P5"/>
    <mergeCell ref="Q2:Q5"/>
    <mergeCell ref="R2:R5"/>
  </mergeCells>
  <printOptions horizontalCentered="1"/>
  <pageMargins left="0.27777777777777779" right="0.27777777777777779" top="0.1388888888888889" bottom="0.1388888888888889" header="0.3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R 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.</cp:lastModifiedBy>
  <cp:lastPrinted>2024-03-14T09:47:19Z</cp:lastPrinted>
  <dcterms:created xsi:type="dcterms:W3CDTF">2022-08-12T12:51:27Z</dcterms:created>
  <dcterms:modified xsi:type="dcterms:W3CDTF">2024-07-18T08:51:23Z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