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EB1C93B9-1DD3-4503-8779-E6BB384D146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AŽETAK" sheetId="10" r:id="rId1"/>
    <sheet name=" Račun prihoda i rashoda" sheetId="3" r:id="rId2"/>
    <sheet name="Rashodi i prihodi po izvorima" sheetId="12" r:id="rId3"/>
    <sheet name="Rashodi prema funkcijskoj kl" sheetId="5" r:id="rId4"/>
    <sheet name="Račun financiranja" sheetId="13" r:id="rId5"/>
    <sheet name="Račun financiranja po izvorima" sheetId="14" r:id="rId6"/>
    <sheet name="POSEBNI DIO" sheetId="9" r:id="rId7"/>
  </sheets>
  <definedNames>
    <definedName name="_xlnm.Print_Area" localSheetId="1">' Račun prihoda i rashoda'!$A$1:$G$60</definedName>
    <definedName name="_xlnm.Print_Area" localSheetId="6">'POSEBNI DIO'!$A$3:$F$88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9" l="1"/>
  <c r="C13" i="9" l="1"/>
  <c r="C26" i="9"/>
  <c r="E12" i="3"/>
  <c r="B24" i="12"/>
  <c r="G13" i="10" l="1"/>
  <c r="G10" i="10"/>
  <c r="F37" i="3"/>
  <c r="F45" i="3"/>
  <c r="F54" i="3"/>
  <c r="F13" i="3"/>
  <c r="F24" i="3"/>
  <c r="F25" i="3"/>
  <c r="F26" i="3"/>
  <c r="C33" i="12" l="1"/>
  <c r="C34" i="12"/>
  <c r="C36" i="12"/>
  <c r="C38" i="12"/>
  <c r="C40" i="12"/>
  <c r="C41" i="12"/>
  <c r="C43" i="12"/>
  <c r="C45" i="12"/>
  <c r="D37" i="12"/>
  <c r="B37" i="12"/>
  <c r="C37" i="12" s="1"/>
  <c r="C13" i="12"/>
  <c r="C14" i="12"/>
  <c r="C16" i="12"/>
  <c r="C17" i="12"/>
  <c r="C18" i="12"/>
  <c r="C20" i="12"/>
  <c r="C21" i="12"/>
  <c r="C23" i="12"/>
  <c r="C25" i="12"/>
  <c r="D24" i="12"/>
  <c r="C24" i="12" s="1"/>
  <c r="D17" i="12"/>
  <c r="C13" i="5"/>
  <c r="C15" i="5"/>
  <c r="C16" i="5"/>
  <c r="D14" i="9"/>
  <c r="D15" i="9"/>
  <c r="D18" i="9"/>
  <c r="D19" i="9"/>
  <c r="D21" i="9"/>
  <c r="D24" i="9"/>
  <c r="D25" i="9"/>
  <c r="D27" i="9"/>
  <c r="D30" i="9"/>
  <c r="D31" i="9"/>
  <c r="D34" i="9"/>
  <c r="D36" i="9"/>
  <c r="D39" i="9"/>
  <c r="D41" i="9"/>
  <c r="D44" i="9"/>
  <c r="D49" i="9"/>
  <c r="D54" i="9"/>
  <c r="D59" i="9"/>
  <c r="D64" i="9"/>
  <c r="D69" i="9"/>
  <c r="D74" i="9"/>
  <c r="D82" i="9"/>
  <c r="D83" i="9"/>
  <c r="D87" i="9"/>
  <c r="E73" i="9"/>
  <c r="E72" i="9" s="1"/>
  <c r="E71" i="9" s="1"/>
  <c r="D71" i="9" s="1"/>
  <c r="E68" i="9"/>
  <c r="E67" i="9" s="1"/>
  <c r="E66" i="9" s="1"/>
  <c r="E63" i="9"/>
  <c r="E62" i="9" s="1"/>
  <c r="E61" i="9" s="1"/>
  <c r="E58" i="9"/>
  <c r="E57" i="9" s="1"/>
  <c r="E56" i="9" s="1"/>
  <c r="E20" i="9"/>
  <c r="E38" i="9"/>
  <c r="E40" i="9"/>
  <c r="D40" i="9" s="1"/>
  <c r="E33" i="9"/>
  <c r="D33" i="9" s="1"/>
  <c r="E35" i="9"/>
  <c r="D35" i="9" s="1"/>
  <c r="E29" i="9"/>
  <c r="E28" i="9" s="1"/>
  <c r="E26" i="9"/>
  <c r="D26" i="9" s="1"/>
  <c r="E23" i="9"/>
  <c r="E17" i="9"/>
  <c r="D17" i="9" s="1"/>
  <c r="C73" i="9"/>
  <c r="C72" i="9" s="1"/>
  <c r="C71" i="9" s="1"/>
  <c r="C68" i="9"/>
  <c r="C67" i="9" s="1"/>
  <c r="C66" i="9" s="1"/>
  <c r="C63" i="9"/>
  <c r="C62" i="9" s="1"/>
  <c r="C61" i="9" s="1"/>
  <c r="C58" i="9"/>
  <c r="C57" i="9" s="1"/>
  <c r="C56" i="9" s="1"/>
  <c r="C40" i="9"/>
  <c r="C38" i="9"/>
  <c r="C23" i="9"/>
  <c r="C33" i="9"/>
  <c r="C35" i="9"/>
  <c r="C29" i="9"/>
  <c r="C28" i="9" s="1"/>
  <c r="D66" i="9" l="1"/>
  <c r="D61" i="9"/>
  <c r="D28" i="9"/>
  <c r="D23" i="9"/>
  <c r="D68" i="9"/>
  <c r="D67" i="9"/>
  <c r="E37" i="9"/>
  <c r="D56" i="9"/>
  <c r="D63" i="9"/>
  <c r="D38" i="9"/>
  <c r="D62" i="9"/>
  <c r="E32" i="9"/>
  <c r="D58" i="9"/>
  <c r="D57" i="9"/>
  <c r="E22" i="9"/>
  <c r="D73" i="9"/>
  <c r="D72" i="9"/>
  <c r="D29" i="9"/>
  <c r="C22" i="9"/>
  <c r="C37" i="9"/>
  <c r="C32" i="9"/>
  <c r="C20" i="9"/>
  <c r="C16" i="9" s="1"/>
  <c r="D37" i="9" l="1"/>
  <c r="D32" i="9"/>
  <c r="D22" i="9"/>
  <c r="D20" i="9"/>
  <c r="G30" i="10"/>
  <c r="F12" i="10"/>
  <c r="F9" i="10"/>
  <c r="F15" i="10" l="1"/>
  <c r="B14" i="5"/>
  <c r="B11" i="5" s="1"/>
  <c r="D14" i="5"/>
  <c r="D44" i="12"/>
  <c r="D42" i="12"/>
  <c r="C42" i="12" s="1"/>
  <c r="D39" i="12"/>
  <c r="D35" i="12"/>
  <c r="D32" i="12"/>
  <c r="D22" i="12"/>
  <c r="C22" i="12" s="1"/>
  <c r="D19" i="12"/>
  <c r="D15" i="12"/>
  <c r="D12" i="12"/>
  <c r="C14" i="5" l="1"/>
  <c r="D11" i="5"/>
  <c r="D31" i="12"/>
  <c r="D11" i="12"/>
  <c r="C44" i="12"/>
  <c r="B42" i="12" l="1"/>
  <c r="B39" i="12"/>
  <c r="C39" i="12" s="1"/>
  <c r="B35" i="12"/>
  <c r="C35" i="12" s="1"/>
  <c r="B32" i="12"/>
  <c r="B12" i="12"/>
  <c r="B15" i="12"/>
  <c r="C15" i="12" s="1"/>
  <c r="B19" i="12"/>
  <c r="C19" i="12" s="1"/>
  <c r="B22" i="12"/>
  <c r="C12" i="12" l="1"/>
  <c r="B11" i="12"/>
  <c r="C11" i="12" s="1"/>
  <c r="B31" i="12"/>
  <c r="C31" i="12" s="1"/>
  <c r="C32" i="12"/>
  <c r="G9" i="10"/>
  <c r="F38" i="10"/>
  <c r="G38" i="10" s="1"/>
  <c r="H38" i="10" s="1"/>
  <c r="H22" i="10"/>
  <c r="G22" i="10"/>
  <c r="F22" i="10"/>
  <c r="H9" i="10"/>
  <c r="F30" i="10" l="1"/>
  <c r="E27" i="3" l="1"/>
  <c r="E55" i="3"/>
  <c r="E36" i="3" l="1"/>
  <c r="E35" i="3" s="1"/>
  <c r="E11" i="3"/>
  <c r="B12" i="5"/>
  <c r="D12" i="5"/>
  <c r="C12" i="5" l="1"/>
  <c r="C11" i="5"/>
  <c r="E86" i="9" l="1"/>
  <c r="C86" i="9"/>
  <c r="C85" i="9" s="1"/>
  <c r="C84" i="9" s="1"/>
  <c r="E81" i="9"/>
  <c r="C81" i="9"/>
  <c r="C80" i="9" s="1"/>
  <c r="C79" i="9" s="1"/>
  <c r="C78" i="9" s="1"/>
  <c r="C77" i="9" s="1"/>
  <c r="C53" i="9"/>
  <c r="C52" i="9" s="1"/>
  <c r="C51" i="9" s="1"/>
  <c r="E48" i="9"/>
  <c r="C48" i="9"/>
  <c r="C47" i="9" s="1"/>
  <c r="E43" i="9"/>
  <c r="C43" i="9"/>
  <c r="C42" i="9" s="1"/>
  <c r="E13" i="9"/>
  <c r="C12" i="9"/>
  <c r="C11" i="9" l="1"/>
  <c r="E52" i="9"/>
  <c r="D53" i="9"/>
  <c r="E80" i="9"/>
  <c r="D81" i="9"/>
  <c r="E85" i="9"/>
  <c r="D86" i="9"/>
  <c r="E42" i="9"/>
  <c r="D43" i="9"/>
  <c r="E47" i="9"/>
  <c r="D47" i="9" s="1"/>
  <c r="D48" i="9"/>
  <c r="E12" i="9"/>
  <c r="D12" i="9" s="1"/>
  <c r="D13" i="9"/>
  <c r="C46" i="9"/>
  <c r="E46" i="9"/>
  <c r="E84" i="9" l="1"/>
  <c r="D84" i="9" s="1"/>
  <c r="D85" i="9"/>
  <c r="E79" i="9"/>
  <c r="D80" i="9"/>
  <c r="E51" i="9"/>
  <c r="D51" i="9" s="1"/>
  <c r="D52" i="9"/>
  <c r="D46" i="9"/>
  <c r="E16" i="9"/>
  <c r="D42" i="9"/>
  <c r="C10" i="9"/>
  <c r="C88" i="9" s="1"/>
  <c r="D16" i="9" l="1"/>
  <c r="E11" i="9"/>
  <c r="E78" i="9"/>
  <c r="E77" i="9" s="1"/>
  <c r="D79" i="9"/>
  <c r="G27" i="3"/>
  <c r="G19" i="3"/>
  <c r="G17" i="3"/>
  <c r="G12" i="3" s="1"/>
  <c r="G55" i="3"/>
  <c r="F55" i="3" s="1"/>
  <c r="G36" i="3"/>
  <c r="D77" i="9" l="1"/>
  <c r="D78" i="9"/>
  <c r="D11" i="9"/>
  <c r="E10" i="9"/>
  <c r="E88" i="9" s="1"/>
  <c r="F12" i="3"/>
  <c r="F11" i="3" s="1"/>
  <c r="G11" i="3"/>
  <c r="F36" i="3"/>
  <c r="G35" i="3"/>
  <c r="F35" i="3" s="1"/>
  <c r="D10" i="9" l="1"/>
  <c r="D88" i="9"/>
  <c r="G14" i="10"/>
  <c r="G12" i="10" s="1"/>
  <c r="G15" i="10" s="1"/>
  <c r="H12" i="10"/>
  <c r="H15" i="10" s="1"/>
  <c r="G46" i="3"/>
  <c r="F46" i="3"/>
  <c r="G42" i="3"/>
  <c r="F42" i="3"/>
  <c r="G16" i="3"/>
  <c r="F16" i="3"/>
  <c r="G47" i="3"/>
  <c r="F47" i="3"/>
  <c r="F14" i="3"/>
  <c r="G14" i="3"/>
  <c r="G51" i="3"/>
  <c r="F51" i="3"/>
  <c r="G22" i="3"/>
  <c r="F22" i="3"/>
  <c r="G38" i="3"/>
  <c r="F38" i="3"/>
  <c r="F48" i="3"/>
  <c r="G48" i="3"/>
  <c r="G49" i="3"/>
  <c r="F49" i="3"/>
  <c r="F44" i="3"/>
  <c r="G44" i="3"/>
  <c r="G40" i="3"/>
  <c r="F40" i="3"/>
  <c r="G23" i="3"/>
  <c r="F23" i="3"/>
  <c r="F39" i="3"/>
  <c r="G39" i="3"/>
  <c r="G50" i="3"/>
  <c r="F50" i="3"/>
  <c r="G15" i="3"/>
  <c r="F15" i="3"/>
  <c r="G18" i="3"/>
  <c r="F18" i="3"/>
  <c r="G43" i="3"/>
  <c r="F43" i="3"/>
  <c r="F52" i="3"/>
  <c r="G52" i="3"/>
  <c r="F20" i="3"/>
  <c r="G20" i="3"/>
  <c r="G28" i="3"/>
  <c r="F28" i="3"/>
  <c r="G41" i="3"/>
  <c r="F41" i="3"/>
</calcChain>
</file>

<file path=xl/sharedStrings.xml><?xml version="1.0" encoding="utf-8"?>
<sst xmlns="http://schemas.openxmlformats.org/spreadsheetml/2006/main" count="295" uniqueCount="166">
  <si>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</si>
  <si>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</si>
  <si>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</si>
  <si>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</si>
  <si>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</si>
  <si>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</si>
  <si>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</si>
  <si>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</si>
  <si>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</si>
  <si>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</si>
  <si>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</si>
  <si>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</si>
  <si>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</si>
  <si>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</si>
  <si>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</si>
  <si>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</si>
  <si>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</si>
  <si>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</si>
  <si>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</si>
  <si>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</si>
  <si>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</si>
  <si>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</si>
  <si>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</si>
  <si>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</si>
  <si>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</si>
  <si>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</si>
  <si>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</si>
  <si>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</si>
  <si>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</si>
  <si>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</si>
  <si>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</si>
  <si>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</si>
  <si>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</si>
  <si>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</si>
  <si>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Tekuće pomoći iz državnog proračuna proračunskim korisnicima proračuna JLP</t>
  </si>
  <si>
    <t>Prihodi od imovine</t>
  </si>
  <si>
    <t>Tekuće pomoći od međunarodnih organizacija</t>
  </si>
  <si>
    <t>Prihodi od kamata na sred po viđenju</t>
  </si>
  <si>
    <t>Prihodi od administrativnih pristojbi i po poseb.propisima</t>
  </si>
  <si>
    <t>Prihodi od prodaje proizvoda i roba te pruženih usluga i prihodi od donacija</t>
  </si>
  <si>
    <t>Prihodi od pruženih usluga</t>
  </si>
  <si>
    <t>Tekuće donacije od trgovačkih društva</t>
  </si>
  <si>
    <t>Prihodi od nadležnog proračuna (financiranje rashoda poslovanja i rashoda za nabavu nefinancijske imovine)</t>
  </si>
  <si>
    <t>REDOVAN RAD</t>
  </si>
  <si>
    <t>Izvor financiranja 111</t>
  </si>
  <si>
    <t>Redovna djelatnost kod korisnika iz Grada</t>
  </si>
  <si>
    <t>Izvor financiranja 311</t>
  </si>
  <si>
    <t>Financijski rashodi</t>
  </si>
  <si>
    <t>Izvor financiranja 821</t>
  </si>
  <si>
    <t>UPRAVNO VIJEĆE</t>
  </si>
  <si>
    <t xml:space="preserve">Preneseni viškovi iz ranijih godina                         </t>
  </si>
  <si>
    <t>Izvor financiranja 531</t>
  </si>
  <si>
    <t>Izvor financiranja 611</t>
  </si>
  <si>
    <t>OPREMANJE PROSTORA</t>
  </si>
  <si>
    <t>Izvor financiranja 112</t>
  </si>
  <si>
    <t>PROGRAM P1027</t>
  </si>
  <si>
    <t>OPĆE JAVNE POTREBE U KULTURI</t>
  </si>
  <si>
    <t>Aktivnost A102701</t>
  </si>
  <si>
    <t>GRADSKE KULTURNO-ZABAVNE MANIFESTACIJE</t>
  </si>
  <si>
    <t xml:space="preserve">Posebni programi - zajednički dio - iz Grada </t>
  </si>
  <si>
    <t>08 Rekreacija, kultura i religija</t>
  </si>
  <si>
    <t>0820 Službe kulture</t>
  </si>
  <si>
    <t>09 Obrazovanje</t>
  </si>
  <si>
    <t>0960 Dodatne usluge u obrazovanju</t>
  </si>
  <si>
    <t>0911 Predškolsko obrazovanje</t>
  </si>
  <si>
    <t>Ostali prihodi</t>
  </si>
  <si>
    <t>Prihodi od nadležnog proračuna za financiranje rashoda poslovanja</t>
  </si>
  <si>
    <t>Opći prihodi i primici - posebni programi</t>
  </si>
  <si>
    <t>Proračun i drugi nivoi</t>
  </si>
  <si>
    <t>Pomoći iz inozemstva</t>
  </si>
  <si>
    <t>Donacije</t>
  </si>
  <si>
    <t>Preneseni viškovi iz ranijih godina</t>
  </si>
  <si>
    <t>Izvor financiranja 551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</si>
  <si>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</si>
  <si>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</si>
  <si>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</si>
  <si>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</si>
  <si>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</si>
  <si>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</si>
  <si>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</si>
  <si>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</si>
  <si>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</si>
  <si>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</si>
  <si>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</si>
  <si>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</si>
  <si>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Brojčana oznaka i naziv</t>
  </si>
  <si>
    <t>1 Opći prihodi i primici</t>
  </si>
  <si>
    <t>5 Pomoći</t>
  </si>
  <si>
    <t>RASHODI POSLOVANJA PREMA IZVORIMA FINANCIRANJA</t>
  </si>
  <si>
    <t>3 Vlastiti prihodi</t>
  </si>
  <si>
    <t>PRIHODI POSLOVANJA PREMA EKONOMSKOJ KLASIFIKACIJI</t>
  </si>
  <si>
    <t xml:space="preserve">  111 Opći prihodi i primici</t>
  </si>
  <si>
    <t xml:space="preserve">  112 Opći prihodi i primici - posebni programi</t>
  </si>
  <si>
    <t xml:space="preserve">  311 Vlastiti prihodi</t>
  </si>
  <si>
    <t xml:space="preserve">  531 Proračun i drugi nivoi</t>
  </si>
  <si>
    <t xml:space="preserve">  551 Pomoći iz inozemstva</t>
  </si>
  <si>
    <t>6 Donacije</t>
  </si>
  <si>
    <t xml:space="preserve">  611 Donacije</t>
  </si>
  <si>
    <t xml:space="preserve">  821 Donos iz ranijih godina</t>
  </si>
  <si>
    <t>PRIMICI UKUPNO</t>
  </si>
  <si>
    <t>IZDACI UKUPNO</t>
  </si>
  <si>
    <t>8 Namjenski primici od zaduživanja</t>
  </si>
  <si>
    <t xml:space="preserve">  81 Namjenski primici od zaduživanja</t>
  </si>
  <si>
    <t xml:space="preserve">  11 Opći prihodi i primici</t>
  </si>
  <si>
    <t xml:space="preserve">  31 Vlastiti prihodi</t>
  </si>
  <si>
    <t>Sufinanciranje, pertecipacija i sl.</t>
  </si>
  <si>
    <t>RASHODI POSLOVANJA PREMA EKONOMSKOJ KLASIFIKACIJI</t>
  </si>
  <si>
    <t>8 Namjenski primici</t>
  </si>
  <si>
    <t>Povećanje/smanjenje</t>
  </si>
  <si>
    <t xml:space="preserve">T.D.V.-G.I.I. NARIDOLA </t>
  </si>
  <si>
    <t>Povećanje/ smanjenje</t>
  </si>
  <si>
    <t>UKUPNI PRIHODI</t>
  </si>
  <si>
    <t>UKUPNO PRIHODI</t>
  </si>
  <si>
    <t>UKUPNO RASHODI</t>
  </si>
  <si>
    <t xml:space="preserve"> PRIHODI POSLOVANJA PREMA IZVORIMA FINANCIRANJA</t>
  </si>
  <si>
    <t xml:space="preserve">RAČUN PRIHODA I RASHODA </t>
  </si>
  <si>
    <t>A3.RASHODI PREMA FUNKCIJSKOJ KLASIFIKACIJI</t>
  </si>
  <si>
    <t>A2. PRIHODI I RASHODI PREMA IZVORIMA FINANCIRANJA</t>
  </si>
  <si>
    <t>B1. RAČUN FINANCIRANJA PREMA EKONOMSKOJ KLASIFIKACIJI</t>
  </si>
  <si>
    <t>Povećanje / smanjenje</t>
  </si>
  <si>
    <t>B2. RAČUN FINANCIRANJA PREMA IZVORIMA FINANCIRANJA</t>
  </si>
  <si>
    <t>PROGRAM P1035</t>
  </si>
  <si>
    <t>Aktivnost A103501</t>
  </si>
  <si>
    <t>Izvor financiranja 411</t>
  </si>
  <si>
    <t>Prihodi za posebne namjene</t>
  </si>
  <si>
    <t xml:space="preserve">Vlastiti prihodi    </t>
  </si>
  <si>
    <t>Prihodi iz inozemstva</t>
  </si>
  <si>
    <t>Tekuće donacije</t>
  </si>
  <si>
    <t>Aktivnost A103503</t>
  </si>
  <si>
    <t>PROGRAM ZA DJECU NACIONALNIH MANJINA</t>
  </si>
  <si>
    <t>Djelatnost ustanova u predškolstvu</t>
  </si>
  <si>
    <t>Aktivnost A103513</t>
  </si>
  <si>
    <t>POMOĆNICI ZA DJECU S TEŠKOĆAMA</t>
  </si>
  <si>
    <t>Aktivnost A103504</t>
  </si>
  <si>
    <t>PREDŠKOLA</t>
  </si>
  <si>
    <t>PROGRAM P1032</t>
  </si>
  <si>
    <t>SOCIJALNI PROGRAM</t>
  </si>
  <si>
    <t>Aktivnost A103210</t>
  </si>
  <si>
    <t>UKUPNO P1035+P1027+P1032</t>
  </si>
  <si>
    <t>SVEUKUPNO</t>
  </si>
  <si>
    <t>4 Prihodi za posebne namjene</t>
  </si>
  <si>
    <t>411 prihodi za posebne namjene</t>
  </si>
  <si>
    <t>RAZDJEL:007</t>
  </si>
  <si>
    <t>GLAVA: 00701</t>
  </si>
  <si>
    <t>NAZIV RAZDJELA:UPRAVNI ODJEL ZA DRUŠTVENE DJELATNOSTI</t>
  </si>
  <si>
    <t>DJALATNOST USTANOVA U PREDŠKOLSTVU</t>
  </si>
  <si>
    <t>Kapitalni projekt K103503</t>
  </si>
  <si>
    <t>Aktivnost A103502</t>
  </si>
  <si>
    <t>FUNKCIJA: 0911</t>
  </si>
  <si>
    <t>Predškolsko obrazovanje</t>
  </si>
  <si>
    <t>NAZIV GLAVE: DJEČJI VRTIĆ</t>
  </si>
  <si>
    <t xml:space="preserve">UKUPNO P1027 + P1032 </t>
  </si>
  <si>
    <t>GLAVA: 00702</t>
  </si>
  <si>
    <t>NAZIV GLAVE: UPRAVNO ODJEL ZA DRUŠTVENE DJELATNOSTI</t>
  </si>
  <si>
    <t>A. RAČUN PRIHODA I RASHODA                                                                                                 A1. PRIHODI I RASHODI PREMA EKONOMSKOJ KLASIFIKACIJI</t>
  </si>
  <si>
    <t>Naknada razlike u cijeni t.o</t>
  </si>
  <si>
    <t xml:space="preserve">1. IZMJENE I DOPUNE FINANCIJSKOG PLANA PRORAČUNSKOG KORISNIKA JEDINICE LOKALNE I PODRUČNE (REGIONALNE) SAMOUPRAVE ZA 2025. </t>
  </si>
  <si>
    <t>Izvorni plan 2025.</t>
  </si>
  <si>
    <t>Novi plan 2025</t>
  </si>
  <si>
    <t>Plan za 2025.</t>
  </si>
  <si>
    <t>Novi plan 2025.</t>
  </si>
  <si>
    <t>1. IZMJENE I DOPUNE FINANCIJSKOG PLANA PRORAČUNSKOG KORISNIKA JEDINICE LOKALNE I PODRUČNE (REGIONALNE) SAMOUPRAVE ZA 2024.    T.D.V.-G.I.I. NARIDOLA</t>
  </si>
  <si>
    <t>1. IZMJENE I DOPUNE FINANCIJSKOG PLANA PRORAČUNSKOG KORISNIKA JEDINICE LOKALNE I PODRUČNE (REGIONALNE) SAMOUPRAVE ZA 2025.                                                                                                                                                                                                                         T.D.V.-G.I.I. NARIDOLA</t>
  </si>
  <si>
    <t xml:space="preserve">1. IZMJENE I DOPUNE FINANCIJSKOG PLANA PRORAČUNSKOG KORISNIKA JEDINICE LOKALNE I PODRUČNE (REGIONALNE) SAMOUPRAVE ZA 2025.                                                                                                                                                T.D.V.-G.I.I. NARIDOLA </t>
  </si>
  <si>
    <t>1. IZMJENE I DOPUNE FINANCIJSKOG PLANA PRORAČUNSKOG KORISNIKA JEDINICE LOKALNE I PODRUČNE (REGIONALNE) SAMOUPRAVE ZA 2025.                   T.D.V.-G.I.I. NARIDOLA</t>
  </si>
  <si>
    <t>1. IZMJENE I DOPUNE FINANCIJSKOG PLANA PRORAČUNSKOG KORISNIKA JEDINICE LOKALNE I PODRUČNE (REGIONALNE) SAMOUPRAVE ZA 2025.                                                                                           T.D.V.-G.I.I. NARIDOLA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</si>
</sst>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k_n_-;\-* #,##0\ _k_n_-;_-* &quot;-&quot;\ _k_n_-;_-@_-"/>
    <numFmt numFmtId="43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0" fillId="0" borderId="0" xfId="0" applyNumberFormat="1"/>
    <xf numFmtId="4" fontId="1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1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0" fontId="0" fillId="0" borderId="0" xfId="0" applyBorder="1"/>
    <xf numFmtId="4" fontId="16" fillId="2" borderId="3" xfId="0" applyNumberFormat="1" applyFont="1" applyFill="1" applyBorder="1" applyAlignment="1">
      <alignment horizontal="right"/>
    </xf>
    <xf numFmtId="0" fontId="12" fillId="2" borderId="4" xfId="0" applyNumberFormat="1" applyFont="1" applyFill="1" applyBorder="1" applyAlignment="1" applyProtection="1">
      <alignment horizontal="left" vertical="center" wrapText="1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4" fontId="17" fillId="0" borderId="0" xfId="0" applyNumberFormat="1" applyFont="1"/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right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4" fontId="10" fillId="3" borderId="1" xfId="0" quotePrefix="1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center"/>
    </xf>
    <xf numFmtId="0" fontId="9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5" borderId="1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10" fillId="5" borderId="3" xfId="0" quotePrefix="1" applyNumberFormat="1" applyFont="1" applyFill="1" applyBorder="1" applyAlignment="1">
      <alignment horizontal="right"/>
    </xf>
    <xf numFmtId="4" fontId="10" fillId="5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6" fillId="4" borderId="3" xfId="0" applyNumberFormat="1" applyFont="1" applyFill="1" applyBorder="1" applyAlignment="1" applyProtection="1">
      <alignment horizontal="left" vertical="center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9" fillId="0" borderId="3" xfId="0" quotePrefix="1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quotePrefix="1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 applyProtection="1">
      <alignment horizontal="right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vertical="center" wrapText="1"/>
    </xf>
    <xf numFmtId="3" fontId="3" fillId="0" borderId="3" xfId="0" applyNumberFormat="1" applyFont="1" applyFill="1" applyBorder="1" applyAlignment="1" applyProtection="1">
      <alignment horizontal="right" wrapText="1"/>
    </xf>
    <xf numFmtId="0" fontId="3" fillId="6" borderId="3" xfId="0" applyNumberFormat="1" applyFont="1" applyFill="1" applyBorder="1" applyAlignment="1" applyProtection="1">
      <alignment horizontal="left" vertical="center" wrapText="1" indent="1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4" fontId="3" fillId="6" borderId="3" xfId="0" applyNumberFormat="1" applyFont="1" applyFill="1" applyBorder="1" applyAlignment="1">
      <alignment horizontal="right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 indent="1"/>
    </xf>
    <xf numFmtId="0" fontId="0" fillId="6" borderId="0" xfId="0" applyFill="1"/>
    <xf numFmtId="0" fontId="0" fillId="0" borderId="0" xfId="0" applyFill="1"/>
    <xf numFmtId="0" fontId="12" fillId="7" borderId="3" xfId="0" applyNumberFormat="1" applyFont="1" applyFill="1" applyBorder="1" applyAlignment="1" applyProtection="1">
      <alignment horizontal="left" vertical="center" wrapText="1"/>
    </xf>
    <xf numFmtId="0" fontId="12" fillId="7" borderId="4" xfId="0" applyNumberFormat="1" applyFont="1" applyFill="1" applyBorder="1" applyAlignment="1" applyProtection="1">
      <alignment horizontal="left" vertical="center" wrapText="1"/>
    </xf>
    <xf numFmtId="4" fontId="6" fillId="7" borderId="3" xfId="0" applyNumberFormat="1" applyFont="1" applyFill="1" applyBorder="1" applyAlignment="1">
      <alignment horizontal="right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0" fontId="3" fillId="8" borderId="3" xfId="0" applyNumberFormat="1" applyFont="1" applyFill="1" applyBorder="1" applyAlignment="1" applyProtection="1">
      <alignment horizontal="left" vertical="center" wrapText="1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4" fontId="3" fillId="8" borderId="3" xfId="0" applyNumberFormat="1" applyFont="1" applyFill="1" applyBorder="1" applyAlignment="1">
      <alignment horizontal="right"/>
    </xf>
    <xf numFmtId="0" fontId="3" fillId="8" borderId="3" xfId="0" applyNumberFormat="1" applyFont="1" applyFill="1" applyBorder="1" applyAlignment="1" applyProtection="1">
      <alignment horizontal="left" vertical="center" wrapText="1" indent="1"/>
    </xf>
    <xf numFmtId="4" fontId="13" fillId="8" borderId="3" xfId="0" applyNumberFormat="1" applyFont="1" applyFill="1" applyBorder="1" applyAlignment="1">
      <alignment horizontal="right"/>
    </xf>
    <xf numFmtId="4" fontId="13" fillId="7" borderId="3" xfId="0" applyNumberFormat="1" applyFont="1" applyFill="1" applyBorder="1" applyAlignment="1">
      <alignment horizontal="right"/>
    </xf>
    <xf numFmtId="4" fontId="13" fillId="6" borderId="3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14" fillId="0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4" fontId="15" fillId="2" borderId="3" xfId="0" applyNumberFormat="1" applyFont="1" applyFill="1" applyBorder="1" applyAlignment="1">
      <alignment horizontal="right"/>
    </xf>
    <xf numFmtId="4" fontId="22" fillId="0" borderId="3" xfId="0" applyNumberFormat="1" applyFont="1" applyBorder="1"/>
    <xf numFmtId="43" fontId="10" fillId="5" borderId="3" xfId="0" quotePrefix="1" applyNumberFormat="1" applyFont="1" applyFill="1" applyBorder="1" applyAlignment="1">
      <alignment horizontal="right"/>
    </xf>
    <xf numFmtId="43" fontId="10" fillId="5" borderId="3" xfId="0" quotePrefix="1" applyNumberFormat="1" applyFont="1" applyFill="1" applyBorder="1" applyAlignment="1"/>
    <xf numFmtId="4" fontId="10" fillId="5" borderId="3" xfId="0" quotePrefix="1" applyNumberFormat="1" applyFont="1" applyFill="1" applyBorder="1" applyAlignment="1">
      <alignment horizontal="center"/>
    </xf>
    <xf numFmtId="41" fontId="6" fillId="4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16" fillId="2" borderId="3" xfId="0" applyNumberFormat="1" applyFont="1" applyFill="1" applyBorder="1" applyAlignment="1" applyProtection="1">
      <alignment horizontal="left" wrapText="1"/>
    </xf>
    <xf numFmtId="4" fontId="1" fillId="9" borderId="3" xfId="0" applyNumberFormat="1" applyFont="1" applyFill="1" applyBorder="1" applyAlignment="1">
      <alignment vertical="center"/>
    </xf>
    <xf numFmtId="4" fontId="13" fillId="9" borderId="3" xfId="0" applyNumberFormat="1" applyFont="1" applyFill="1" applyBorder="1" applyAlignment="1">
      <alignment horizontal="right" vertical="center"/>
    </xf>
    <xf numFmtId="0" fontId="6" fillId="10" borderId="3" xfId="0" applyNumberFormat="1" applyFont="1" applyFill="1" applyBorder="1" applyAlignment="1" applyProtection="1">
      <alignment horizontal="left" vertical="center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4" fontId="3" fillId="10" borderId="3" xfId="0" applyNumberFormat="1" applyFont="1" applyFill="1" applyBorder="1" applyAlignment="1">
      <alignment horizontal="right"/>
    </xf>
    <xf numFmtId="4" fontId="13" fillId="10" borderId="3" xfId="0" applyNumberFormat="1" applyFont="1" applyFill="1" applyBorder="1" applyAlignment="1">
      <alignment horizontal="right"/>
    </xf>
    <xf numFmtId="0" fontId="15" fillId="9" borderId="3" xfId="0" applyNumberFormat="1" applyFont="1" applyFill="1" applyBorder="1" applyAlignment="1" applyProtection="1">
      <alignment horizontal="left" vertical="center" wrapText="1"/>
    </xf>
    <xf numFmtId="0" fontId="1" fillId="9" borderId="3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2" xfId="0" quotePrefix="1" applyNumberFormat="1" applyFont="1" applyFill="1" applyBorder="1" applyAlignment="1" applyProtection="1">
      <alignment horizontal="left" vertical="center" wrapText="1"/>
    </xf>
    <xf numFmtId="0" fontId="10" fillId="0" borderId="4" xfId="0" quotePrefix="1" applyNumberFormat="1" applyFont="1" applyFill="1" applyBorder="1" applyAlignment="1" applyProtection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0" fillId="3" borderId="2" xfId="0" quotePrefix="1" applyNumberFormat="1" applyFont="1" applyFill="1" applyBorder="1" applyAlignment="1" applyProtection="1">
      <alignment horizontal="left" vertical="center" wrapText="1"/>
    </xf>
    <xf numFmtId="0" fontId="10" fillId="3" borderId="4" xfId="0" quotePrefix="1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 applyAlignment="1" applyProtection="1">
      <alignment horizontal="left" vertical="center" wrapText="1"/>
    </xf>
    <xf numFmtId="0" fontId="10" fillId="5" borderId="2" xfId="0" applyNumberFormat="1" applyFont="1" applyFill="1" applyBorder="1" applyAlignment="1" applyProtection="1">
      <alignment horizontal="left" vertical="center" wrapText="1"/>
    </xf>
    <xf numFmtId="0" fontId="10" fillId="5" borderId="4" xfId="0" applyNumberFormat="1" applyFont="1" applyFill="1" applyBorder="1" applyAlignment="1" applyProtection="1">
      <alignment horizontal="left" vertical="center" wrapText="1"/>
    </xf>
    <xf numFmtId="0" fontId="10" fillId="5" borderId="1" xfId="0" quotePrefix="1" applyNumberFormat="1" applyFont="1" applyFill="1" applyBorder="1" applyAlignment="1" applyProtection="1">
      <alignment horizontal="left" vertical="center" wrapText="1"/>
    </xf>
    <xf numFmtId="0" fontId="10" fillId="5" borderId="2" xfId="0" quotePrefix="1" applyNumberFormat="1" applyFont="1" applyFill="1" applyBorder="1" applyAlignment="1" applyProtection="1">
      <alignment horizontal="left" vertical="center" wrapText="1"/>
    </xf>
    <xf numFmtId="0" fontId="10" fillId="5" borderId="4" xfId="0" quotePrefix="1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zoomScaleNormal="100" workbookViewId="0">
      <selection activeCell="H11" sqref="H11"/>
    </sheetView>
  </sheetViews>
  <sheetFormatPr defaultRowHeight="15" x14ac:dyDescent="0.25"/>
  <cols>
    <col min="5" max="5" width="25.7109375" customWidth="1"/>
    <col min="6" max="6" width="25.28515625" customWidth="1"/>
    <col min="7" max="7" width="20.42578125" customWidth="1"/>
    <col min="8" max="8" width="16" customWidth="1"/>
  </cols>
  <sheetData>
    <row r="1" spans="1:8" ht="15.75" customHeight="1" x14ac:dyDescent="0.25">
      <c r="A1" s="156" t="s">
        <v>156</v>
      </c>
      <c r="B1" s="156"/>
      <c r="C1" s="156"/>
      <c r="D1" s="156"/>
      <c r="E1" s="156"/>
      <c r="F1" s="156"/>
      <c r="G1" s="156"/>
      <c r="H1" s="156"/>
    </row>
    <row r="2" spans="1:8" ht="15.75" customHeight="1" x14ac:dyDescent="0.25">
      <c r="A2" s="81"/>
      <c r="B2" s="81"/>
      <c r="C2" s="81"/>
      <c r="D2" s="81"/>
      <c r="E2" s="81" t="s">
        <v>109</v>
      </c>
      <c r="F2" s="81"/>
      <c r="G2" s="81"/>
      <c r="H2" s="81"/>
    </row>
    <row r="3" spans="1:8" ht="18" x14ac:dyDescent="0.25">
      <c r="A3" s="3"/>
      <c r="B3" s="3"/>
      <c r="C3" s="3"/>
      <c r="D3" s="3"/>
      <c r="E3" s="3"/>
      <c r="F3" s="3"/>
      <c r="G3" s="3"/>
      <c r="H3" s="3"/>
    </row>
    <row r="4" spans="1:8" ht="15.75" customHeight="1" x14ac:dyDescent="0.25">
      <c r="A4" s="156" t="s">
        <v>21</v>
      </c>
      <c r="B4" s="156"/>
      <c r="C4" s="156"/>
      <c r="D4" s="156"/>
      <c r="E4" s="156"/>
      <c r="F4" s="156"/>
      <c r="G4" s="156"/>
      <c r="H4" s="156"/>
    </row>
    <row r="5" spans="1:8" ht="18" x14ac:dyDescent="0.25">
      <c r="A5" s="3"/>
      <c r="B5" s="3"/>
      <c r="C5" s="3"/>
      <c r="D5" s="3"/>
      <c r="E5" s="3"/>
      <c r="F5" s="3"/>
      <c r="G5" s="3"/>
      <c r="H5" s="3"/>
    </row>
    <row r="6" spans="1:8" ht="15.75" customHeight="1" x14ac:dyDescent="0.25">
      <c r="A6" s="156" t="s">
        <v>28</v>
      </c>
      <c r="B6" s="156"/>
      <c r="C6" s="156"/>
      <c r="D6" s="156"/>
      <c r="E6" s="156"/>
      <c r="F6" s="156"/>
      <c r="G6" s="156"/>
      <c r="H6" s="156"/>
    </row>
    <row r="7" spans="1:8" ht="18" x14ac:dyDescent="0.25">
      <c r="A7" s="1"/>
      <c r="B7" s="2"/>
      <c r="C7" s="2"/>
      <c r="D7" s="2"/>
      <c r="E7" s="5"/>
      <c r="F7" s="6"/>
      <c r="G7" s="6"/>
      <c r="H7" s="6"/>
    </row>
    <row r="8" spans="1:8" ht="25.5" customHeight="1" x14ac:dyDescent="0.25">
      <c r="A8" s="18"/>
      <c r="B8" s="19"/>
      <c r="C8" s="19"/>
      <c r="D8" s="20"/>
      <c r="E8" s="21"/>
      <c r="F8" s="47" t="s">
        <v>157</v>
      </c>
      <c r="G8" s="47" t="s">
        <v>108</v>
      </c>
      <c r="H8" s="47" t="s">
        <v>158</v>
      </c>
    </row>
    <row r="9" spans="1:8" ht="15" customHeight="1" x14ac:dyDescent="0.25">
      <c r="A9" s="157" t="s">
        <v>0</v>
      </c>
      <c r="B9" s="158"/>
      <c r="C9" s="158"/>
      <c r="D9" s="158"/>
      <c r="E9" s="159"/>
      <c r="F9" s="28">
        <f>F10+F11</f>
        <v>944783</v>
      </c>
      <c r="G9" s="29">
        <f>G10</f>
        <v>126269.10000000009</v>
      </c>
      <c r="H9" s="28">
        <f t="shared" ref="H9" si="0">H10+H11</f>
        <v>1071052.1000000001</v>
      </c>
    </row>
    <row r="10" spans="1:8" ht="15" customHeight="1" x14ac:dyDescent="0.25">
      <c r="A10" s="160" t="s">
        <v>73</v>
      </c>
      <c r="B10" s="161"/>
      <c r="C10" s="161"/>
      <c r="D10" s="161"/>
      <c r="E10" s="162"/>
      <c r="F10" s="69">
        <v>944783</v>
      </c>
      <c r="G10" s="70">
        <f>SUM(H10-F10)</f>
        <v>126269.10000000009</v>
      </c>
      <c r="H10" s="69">
        <v>1071052.1000000001</v>
      </c>
    </row>
    <row r="11" spans="1:8" x14ac:dyDescent="0.25">
      <c r="A11" s="163" t="s">
        <v>74</v>
      </c>
      <c r="B11" s="164"/>
      <c r="C11" s="164"/>
      <c r="D11" s="164"/>
      <c r="E11" s="165"/>
      <c r="F11" s="69"/>
      <c r="G11" s="70"/>
      <c r="H11" s="69"/>
    </row>
    <row r="12" spans="1:8" x14ac:dyDescent="0.25">
      <c r="A12" s="49" t="s">
        <v>1</v>
      </c>
      <c r="B12" s="76"/>
      <c r="C12" s="76"/>
      <c r="D12" s="76"/>
      <c r="E12" s="76"/>
      <c r="F12" s="28">
        <f>F13+F14</f>
        <v>944783</v>
      </c>
      <c r="G12" s="29">
        <f>SUM(G13+G14)</f>
        <v>134364</v>
      </c>
      <c r="H12" s="28">
        <f t="shared" ref="H12" si="1">H13+H14</f>
        <v>1079147</v>
      </c>
    </row>
    <row r="13" spans="1:8" ht="15" customHeight="1" x14ac:dyDescent="0.25">
      <c r="A13" s="166" t="s">
        <v>75</v>
      </c>
      <c r="B13" s="167"/>
      <c r="C13" s="167"/>
      <c r="D13" s="167"/>
      <c r="E13" s="168"/>
      <c r="F13" s="69">
        <v>930254</v>
      </c>
      <c r="G13" s="70">
        <f>SUM(H13-F13)</f>
        <v>136444</v>
      </c>
      <c r="H13" s="28">
        <v>1066698</v>
      </c>
    </row>
    <row r="14" spans="1:8" x14ac:dyDescent="0.25">
      <c r="A14" s="153" t="s">
        <v>76</v>
      </c>
      <c r="B14" s="154"/>
      <c r="C14" s="154"/>
      <c r="D14" s="154"/>
      <c r="E14" s="155"/>
      <c r="F14" s="71">
        <v>14529</v>
      </c>
      <c r="G14" s="70">
        <f>SUM(H14-F14)</f>
        <v>-2080</v>
      </c>
      <c r="H14" s="28">
        <v>12449</v>
      </c>
    </row>
    <row r="15" spans="1:8" ht="15" customHeight="1" x14ac:dyDescent="0.25">
      <c r="A15" s="169" t="s">
        <v>2</v>
      </c>
      <c r="B15" s="170"/>
      <c r="C15" s="170"/>
      <c r="D15" s="170"/>
      <c r="E15" s="171"/>
      <c r="F15" s="28">
        <f>+F9-F12</f>
        <v>0</v>
      </c>
      <c r="G15" s="29">
        <f>-G12+G9</f>
        <v>-8094.8999999999069</v>
      </c>
      <c r="H15" s="29">
        <f>-H12+H9</f>
        <v>-8094.8999999999069</v>
      </c>
    </row>
    <row r="16" spans="1:8" ht="18" x14ac:dyDescent="0.25">
      <c r="A16" s="3"/>
      <c r="B16" s="51"/>
      <c r="C16" s="51"/>
      <c r="D16" s="51"/>
      <c r="E16" s="51"/>
      <c r="F16" s="51"/>
      <c r="G16" s="51"/>
      <c r="H16" s="52"/>
    </row>
    <row r="17" spans="1:12" ht="15.75" customHeight="1" x14ac:dyDescent="0.25">
      <c r="A17" s="156" t="s">
        <v>29</v>
      </c>
      <c r="B17" s="156"/>
      <c r="C17" s="156"/>
      <c r="D17" s="156"/>
      <c r="E17" s="156"/>
      <c r="F17" s="156"/>
      <c r="G17" s="156"/>
      <c r="H17" s="156"/>
    </row>
    <row r="18" spans="1:12" ht="18" x14ac:dyDescent="0.25">
      <c r="A18" s="3"/>
      <c r="B18" s="51"/>
      <c r="C18" s="51"/>
      <c r="D18" s="51"/>
      <c r="E18" s="51"/>
      <c r="F18" s="51"/>
      <c r="G18" s="51"/>
      <c r="H18" s="52"/>
    </row>
    <row r="19" spans="1:12" ht="25.5" customHeight="1" x14ac:dyDescent="0.25">
      <c r="A19" s="18"/>
      <c r="B19" s="19"/>
      <c r="C19" s="19"/>
      <c r="D19" s="20"/>
      <c r="E19" s="21"/>
      <c r="F19" s="47" t="s">
        <v>157</v>
      </c>
      <c r="G19" s="47" t="s">
        <v>108</v>
      </c>
      <c r="H19" s="47" t="s">
        <v>158</v>
      </c>
    </row>
    <row r="20" spans="1:12" x14ac:dyDescent="0.25">
      <c r="A20" s="153" t="s">
        <v>77</v>
      </c>
      <c r="B20" s="154"/>
      <c r="C20" s="154"/>
      <c r="D20" s="154"/>
      <c r="E20" s="155"/>
      <c r="F20" s="50"/>
      <c r="G20" s="50"/>
      <c r="H20" s="50"/>
    </row>
    <row r="21" spans="1:12" x14ac:dyDescent="0.25">
      <c r="A21" s="153" t="s">
        <v>78</v>
      </c>
      <c r="B21" s="154"/>
      <c r="C21" s="154"/>
      <c r="D21" s="154"/>
      <c r="E21" s="155"/>
      <c r="F21" s="50"/>
      <c r="G21" s="50"/>
      <c r="H21" s="50"/>
    </row>
    <row r="22" spans="1:12" ht="15" customHeight="1" x14ac:dyDescent="0.25">
      <c r="A22" s="169" t="s">
        <v>4</v>
      </c>
      <c r="B22" s="170"/>
      <c r="C22" s="170"/>
      <c r="D22" s="170"/>
      <c r="E22" s="171"/>
      <c r="F22" s="28">
        <f>F20-F21</f>
        <v>0</v>
      </c>
      <c r="G22" s="28">
        <f t="shared" ref="G22:H22" si="2">G20-G21</f>
        <v>0</v>
      </c>
      <c r="H22" s="48">
        <f t="shared" si="2"/>
        <v>0</v>
      </c>
    </row>
    <row r="23" spans="1:12" ht="15" customHeight="1" x14ac:dyDescent="0.25">
      <c r="A23" s="169" t="s">
        <v>5</v>
      </c>
      <c r="B23" s="170"/>
      <c r="C23" s="170"/>
      <c r="D23" s="170"/>
      <c r="E23" s="171"/>
      <c r="F23" s="28">
        <v>0</v>
      </c>
      <c r="G23" s="28">
        <v>0</v>
      </c>
      <c r="H23" s="28">
        <v>0</v>
      </c>
    </row>
    <row r="24" spans="1:12" ht="18" x14ac:dyDescent="0.25">
      <c r="A24" s="53"/>
      <c r="B24" s="51"/>
      <c r="C24" s="51"/>
      <c r="D24" s="51"/>
      <c r="E24" s="51"/>
      <c r="F24" s="51"/>
      <c r="G24" s="51"/>
      <c r="H24" s="52"/>
      <c r="L24" s="27"/>
    </row>
    <row r="25" spans="1:12" ht="15.75" customHeight="1" x14ac:dyDescent="0.25">
      <c r="A25" s="156" t="s">
        <v>79</v>
      </c>
      <c r="B25" s="156"/>
      <c r="C25" s="156"/>
      <c r="D25" s="156"/>
      <c r="E25" s="156"/>
      <c r="F25" s="156"/>
      <c r="G25" s="156"/>
      <c r="H25" s="156"/>
      <c r="K25" s="27"/>
    </row>
    <row r="26" spans="1:12" ht="15.75" x14ac:dyDescent="0.25">
      <c r="A26" s="73"/>
      <c r="B26" s="74"/>
      <c r="C26" s="74"/>
      <c r="D26" s="74"/>
      <c r="E26" s="74"/>
      <c r="F26" s="74"/>
      <c r="G26" s="74"/>
      <c r="H26" s="74"/>
    </row>
    <row r="27" spans="1:12" ht="25.5" customHeight="1" x14ac:dyDescent="0.25">
      <c r="A27" s="18"/>
      <c r="B27" s="19"/>
      <c r="C27" s="19"/>
      <c r="D27" s="20"/>
      <c r="E27" s="21"/>
      <c r="F27" s="47" t="s">
        <v>157</v>
      </c>
      <c r="G27" s="47" t="s">
        <v>108</v>
      </c>
      <c r="H27" s="47" t="s">
        <v>158</v>
      </c>
    </row>
    <row r="28" spans="1:12" ht="15" customHeight="1" x14ac:dyDescent="0.25">
      <c r="A28" s="172" t="s">
        <v>80</v>
      </c>
      <c r="B28" s="173"/>
      <c r="C28" s="173"/>
      <c r="D28" s="173"/>
      <c r="E28" s="174"/>
      <c r="F28" s="72">
        <v>0</v>
      </c>
      <c r="G28" s="72">
        <v>8094.9</v>
      </c>
      <c r="H28" s="140">
        <v>0</v>
      </c>
      <c r="K28" s="27"/>
    </row>
    <row r="29" spans="1:12" ht="21.75" customHeight="1" x14ac:dyDescent="0.25">
      <c r="A29" s="175" t="s">
        <v>81</v>
      </c>
      <c r="B29" s="176"/>
      <c r="C29" s="176"/>
      <c r="D29" s="176"/>
      <c r="E29" s="177"/>
      <c r="F29" s="78">
        <v>0</v>
      </c>
      <c r="G29" s="72">
        <v>0</v>
      </c>
      <c r="H29" s="141">
        <v>-8094.9</v>
      </c>
    </row>
    <row r="30" spans="1:12" ht="37.5" customHeight="1" x14ac:dyDescent="0.25">
      <c r="A30" s="157" t="s">
        <v>82</v>
      </c>
      <c r="B30" s="158"/>
      <c r="C30" s="158"/>
      <c r="D30" s="158"/>
      <c r="E30" s="159"/>
      <c r="F30" s="62">
        <f>F15+F22+F28-F29</f>
        <v>0</v>
      </c>
      <c r="G30" s="62">
        <f>-G28-G29</f>
        <v>-8094.9</v>
      </c>
      <c r="H30" s="139">
        <v>0</v>
      </c>
      <c r="K30" s="27"/>
    </row>
    <row r="31" spans="1:12" ht="15.75" x14ac:dyDescent="0.25">
      <c r="A31" s="75"/>
      <c r="B31" s="54"/>
      <c r="C31" s="54"/>
      <c r="D31" s="54"/>
      <c r="E31" s="54"/>
      <c r="F31" s="54"/>
      <c r="G31" s="54"/>
      <c r="H31" s="54"/>
    </row>
    <row r="32" spans="1:12" ht="15.75" customHeight="1" x14ac:dyDescent="0.25">
      <c r="A32" s="178" t="s">
        <v>83</v>
      </c>
      <c r="B32" s="178"/>
      <c r="C32" s="178"/>
      <c r="D32" s="178"/>
      <c r="E32" s="178"/>
      <c r="F32" s="178"/>
      <c r="G32" s="178"/>
      <c r="H32" s="178"/>
    </row>
    <row r="33" spans="1:8" ht="18" x14ac:dyDescent="0.25">
      <c r="A33" s="55"/>
      <c r="B33" s="56"/>
      <c r="C33" s="56"/>
      <c r="D33" s="56"/>
      <c r="E33" s="56"/>
      <c r="F33" s="56"/>
      <c r="G33" s="56"/>
      <c r="H33" s="57"/>
    </row>
    <row r="34" spans="1:8" ht="25.5" customHeight="1" x14ac:dyDescent="0.25">
      <c r="A34" s="58"/>
      <c r="B34" s="59"/>
      <c r="C34" s="59"/>
      <c r="D34" s="60"/>
      <c r="E34" s="61"/>
      <c r="F34" s="47" t="s">
        <v>157</v>
      </c>
      <c r="G34" s="47" t="s">
        <v>108</v>
      </c>
      <c r="H34" s="47" t="s">
        <v>158</v>
      </c>
    </row>
    <row r="35" spans="1:8" ht="15" customHeight="1" x14ac:dyDescent="0.25">
      <c r="A35" s="172" t="s">
        <v>80</v>
      </c>
      <c r="B35" s="173"/>
      <c r="C35" s="173"/>
      <c r="D35" s="173"/>
      <c r="E35" s="174"/>
      <c r="F35" s="78">
        <v>0</v>
      </c>
      <c r="G35" s="78">
        <v>8094.9</v>
      </c>
      <c r="H35" s="77">
        <v>8094.9</v>
      </c>
    </row>
    <row r="36" spans="1:8" ht="25.5" customHeight="1" x14ac:dyDescent="0.25">
      <c r="A36" s="172" t="s">
        <v>3</v>
      </c>
      <c r="B36" s="173"/>
      <c r="C36" s="173"/>
      <c r="D36" s="173"/>
      <c r="E36" s="174"/>
      <c r="F36" s="78">
        <v>0</v>
      </c>
      <c r="G36" s="78">
        <v>8094.9</v>
      </c>
      <c r="H36" s="77">
        <v>8094.9</v>
      </c>
    </row>
    <row r="37" spans="1:8" ht="15" customHeight="1" x14ac:dyDescent="0.25">
      <c r="A37" s="172" t="s">
        <v>84</v>
      </c>
      <c r="B37" s="173"/>
      <c r="C37" s="173"/>
      <c r="D37" s="173"/>
      <c r="E37" s="174"/>
      <c r="F37" s="78">
        <v>0</v>
      </c>
      <c r="G37" s="78">
        <v>0</v>
      </c>
      <c r="H37" s="77">
        <v>0</v>
      </c>
    </row>
    <row r="38" spans="1:8" ht="15" customHeight="1" x14ac:dyDescent="0.25">
      <c r="A38" s="169" t="s">
        <v>81</v>
      </c>
      <c r="B38" s="170"/>
      <c r="C38" s="170"/>
      <c r="D38" s="170"/>
      <c r="E38" s="171"/>
      <c r="F38" s="79">
        <f>F35-F36+F37</f>
        <v>0</v>
      </c>
      <c r="G38" s="79">
        <f t="shared" ref="G38:H38" si="3">G35-G36+G37</f>
        <v>0</v>
      </c>
      <c r="H38" s="80">
        <f t="shared" si="3"/>
        <v>0</v>
      </c>
    </row>
  </sheetData>
  <mergeCells count="23">
    <mergeCell ref="A38:E38"/>
    <mergeCell ref="A30:E30"/>
    <mergeCell ref="A32:H32"/>
    <mergeCell ref="A35:E35"/>
    <mergeCell ref="A36:E36"/>
    <mergeCell ref="A37:E37"/>
    <mergeCell ref="A22:E22"/>
    <mergeCell ref="A23:E23"/>
    <mergeCell ref="A25:H25"/>
    <mergeCell ref="A28:E28"/>
    <mergeCell ref="A29:E29"/>
    <mergeCell ref="A21:E21"/>
    <mergeCell ref="A1:H1"/>
    <mergeCell ref="A4:H4"/>
    <mergeCell ref="A6:H6"/>
    <mergeCell ref="A9:E9"/>
    <mergeCell ref="A10:E10"/>
    <mergeCell ref="A11:E11"/>
    <mergeCell ref="A13:E13"/>
    <mergeCell ref="A14:E14"/>
    <mergeCell ref="A15:E15"/>
    <mergeCell ref="A17:H17"/>
    <mergeCell ref="A20:E20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2"/>
  <sheetViews>
    <sheetView topLeftCell="A7" zoomScaleNormal="100" workbookViewId="0">
      <selection activeCell="G53" sqref="G5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hidden="1" customWidth="1"/>
    <col min="4" max="4" width="25.28515625" customWidth="1"/>
    <col min="5" max="5" width="16.5703125" customWidth="1"/>
    <col min="6" max="6" width="20.28515625" customWidth="1"/>
    <col min="7" max="7" width="12" customWidth="1"/>
    <col min="9" max="9" width="11.7109375" bestFit="1" customWidth="1"/>
    <col min="10" max="11" width="10.140625" bestFit="1" customWidth="1"/>
    <col min="15" max="15" width="10.140625" bestFit="1" customWidth="1"/>
  </cols>
  <sheetData>
    <row r="1" spans="1:7" ht="63" customHeight="1" x14ac:dyDescent="0.25">
      <c r="A1" s="156" t="s">
        <v>164</v>
      </c>
      <c r="B1" s="156"/>
      <c r="C1" s="156"/>
      <c r="D1" s="156"/>
      <c r="E1" s="156"/>
      <c r="F1" s="156"/>
      <c r="G1" s="156"/>
    </row>
    <row r="2" spans="1:7" ht="18" customHeight="1" x14ac:dyDescent="0.25">
      <c r="A2" s="3"/>
      <c r="B2" s="3"/>
      <c r="C2" s="3"/>
      <c r="D2" s="3"/>
      <c r="E2" s="3"/>
      <c r="F2" s="3"/>
      <c r="G2" s="3"/>
    </row>
    <row r="3" spans="1:7" ht="15.75" x14ac:dyDescent="0.25">
      <c r="A3" s="156" t="s">
        <v>21</v>
      </c>
      <c r="B3" s="156"/>
      <c r="C3" s="156"/>
      <c r="D3" s="156"/>
      <c r="E3" s="156"/>
      <c r="F3" s="156"/>
      <c r="G3" s="156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41.25" customHeight="1" x14ac:dyDescent="0.25">
      <c r="A5" s="156" t="s">
        <v>154</v>
      </c>
      <c r="B5" s="180"/>
      <c r="C5" s="180"/>
      <c r="D5" s="180"/>
      <c r="E5" s="180"/>
      <c r="F5" s="180"/>
      <c r="G5" s="180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5.75" x14ac:dyDescent="0.25">
      <c r="A7" s="156" t="s">
        <v>90</v>
      </c>
      <c r="B7" s="179"/>
      <c r="C7" s="179"/>
      <c r="D7" s="179"/>
      <c r="E7" s="179"/>
      <c r="F7" s="179"/>
      <c r="G7" s="179"/>
    </row>
    <row r="8" spans="1:7" ht="18" x14ac:dyDescent="0.25">
      <c r="A8" s="3"/>
      <c r="B8" s="3"/>
      <c r="C8" s="3"/>
      <c r="D8" s="3"/>
      <c r="E8" s="3"/>
      <c r="F8" s="3"/>
      <c r="G8" s="3"/>
    </row>
    <row r="9" spans="1:7" ht="25.5" x14ac:dyDescent="0.25">
      <c r="A9" s="15" t="s">
        <v>7</v>
      </c>
      <c r="B9" s="14" t="s">
        <v>8</v>
      </c>
      <c r="C9" s="14" t="s">
        <v>9</v>
      </c>
      <c r="D9" s="14" t="s">
        <v>6</v>
      </c>
      <c r="E9" s="15" t="s">
        <v>157</v>
      </c>
      <c r="F9" s="15" t="s">
        <v>108</v>
      </c>
      <c r="G9" s="15" t="s">
        <v>158</v>
      </c>
    </row>
    <row r="10" spans="1:7" x14ac:dyDescent="0.25">
      <c r="A10" s="15">
        <v>1</v>
      </c>
      <c r="B10" s="14">
        <v>2</v>
      </c>
      <c r="C10" s="14"/>
      <c r="D10" s="14">
        <v>3</v>
      </c>
      <c r="E10" s="15">
        <v>4</v>
      </c>
      <c r="F10" s="15">
        <v>5</v>
      </c>
      <c r="G10" s="15">
        <v>6</v>
      </c>
    </row>
    <row r="11" spans="1:7" x14ac:dyDescent="0.25">
      <c r="A11" s="15"/>
      <c r="B11" s="14"/>
      <c r="C11" s="14"/>
      <c r="D11" s="14" t="s">
        <v>111</v>
      </c>
      <c r="E11" s="90">
        <f>SUM(E12)</f>
        <v>944783</v>
      </c>
      <c r="F11" s="90">
        <f>SUM(F12)</f>
        <v>126269.10000000009</v>
      </c>
      <c r="G11" s="90">
        <f>SUM(G12)</f>
        <v>1071052.1000000001</v>
      </c>
    </row>
    <row r="12" spans="1:7" ht="15.75" customHeight="1" x14ac:dyDescent="0.25">
      <c r="A12" s="7">
        <v>6</v>
      </c>
      <c r="B12" s="7"/>
      <c r="C12" s="7"/>
      <c r="D12" s="7" t="s">
        <v>10</v>
      </c>
      <c r="E12" s="23">
        <f>E13+E17+E19+E21+E24+E27+E29</f>
        <v>944783</v>
      </c>
      <c r="F12" s="23">
        <f>SUM(G12-E12)</f>
        <v>126269.10000000009</v>
      </c>
      <c r="G12" s="23">
        <f>G13+G17+G19+G21+G24+G27+G29</f>
        <v>1071052.1000000001</v>
      </c>
    </row>
    <row r="13" spans="1:7" ht="38.25" x14ac:dyDescent="0.25">
      <c r="A13" s="7"/>
      <c r="B13" s="12">
        <v>63</v>
      </c>
      <c r="C13" s="12"/>
      <c r="D13" s="39" t="s">
        <v>30</v>
      </c>
      <c r="E13" s="33">
        <v>136785</v>
      </c>
      <c r="F13" s="23">
        <f t="shared" ref="F13:F28" si="0">SUM(G13-E13)</f>
        <v>17412</v>
      </c>
      <c r="G13" s="33">
        <v>154197</v>
      </c>
    </row>
    <row r="14" spans="1:7" ht="38.25" hidden="1" x14ac:dyDescent="0.25">
      <c r="A14" s="8"/>
      <c r="B14" s="8"/>
      <c r="C14" s="9">
        <v>531</v>
      </c>
      <c r="D14" s="13" t="s">
        <v>34</v>
      </c>
      <c r="E14" s="25">
        <v>11493.8</v>
      </c>
      <c r="F14" s="23">
        <f t="shared" ca="1" si="0"/>
        <v>140002.29000000004</v>
      </c>
      <c r="G14" s="33">
        <f t="shared" ref="G14:G23" ca="1" si="1">E14+F14</f>
        <v>22440.79</v>
      </c>
    </row>
    <row r="15" spans="1:7" ht="25.5" hidden="1" x14ac:dyDescent="0.25">
      <c r="A15" s="8"/>
      <c r="B15" s="17"/>
      <c r="C15" s="9">
        <v>551</v>
      </c>
      <c r="D15" s="13" t="s">
        <v>36</v>
      </c>
      <c r="E15" s="25">
        <v>11719.27</v>
      </c>
      <c r="F15" s="23">
        <f t="shared" ca="1" si="0"/>
        <v>140002.29000000004</v>
      </c>
      <c r="G15" s="33">
        <f t="shared" ca="1" si="1"/>
        <v>14669.27</v>
      </c>
    </row>
    <row r="16" spans="1:7" hidden="1" x14ac:dyDescent="0.25">
      <c r="A16" s="8"/>
      <c r="B16" s="17"/>
      <c r="C16" s="9"/>
      <c r="D16" s="13"/>
      <c r="E16" s="25"/>
      <c r="F16" s="23">
        <f t="shared" ca="1" si="0"/>
        <v>140002.29000000004</v>
      </c>
      <c r="G16" s="33">
        <f t="shared" ca="1" si="1"/>
        <v>0</v>
      </c>
    </row>
    <row r="17" spans="1:7" x14ac:dyDescent="0.25">
      <c r="A17" s="8"/>
      <c r="B17" s="8">
        <v>64</v>
      </c>
      <c r="C17" s="9"/>
      <c r="D17" s="39" t="s">
        <v>35</v>
      </c>
      <c r="E17" s="33">
        <v>53</v>
      </c>
      <c r="F17" s="23">
        <v>0</v>
      </c>
      <c r="G17" s="33">
        <f t="shared" si="1"/>
        <v>53</v>
      </c>
    </row>
    <row r="18" spans="1:7" ht="25.5" hidden="1" x14ac:dyDescent="0.25">
      <c r="A18" s="8"/>
      <c r="B18" s="8"/>
      <c r="C18" s="9">
        <v>311</v>
      </c>
      <c r="D18" s="39" t="s">
        <v>37</v>
      </c>
      <c r="E18" s="25">
        <v>41.29</v>
      </c>
      <c r="F18" s="23">
        <f t="shared" ca="1" si="0"/>
        <v>140002.29000000004</v>
      </c>
      <c r="G18" s="33">
        <f t="shared" ca="1" si="1"/>
        <v>91.289999999999992</v>
      </c>
    </row>
    <row r="19" spans="1:7" ht="38.25" x14ac:dyDescent="0.25">
      <c r="A19" s="8"/>
      <c r="B19" s="8">
        <v>65</v>
      </c>
      <c r="C19" s="9"/>
      <c r="D19" s="39" t="s">
        <v>38</v>
      </c>
      <c r="E19" s="33">
        <v>114141</v>
      </c>
      <c r="F19" s="23">
        <v>0</v>
      </c>
      <c r="G19" s="33">
        <f t="shared" si="1"/>
        <v>114141</v>
      </c>
    </row>
    <row r="20" spans="1:7" ht="25.5" hidden="1" x14ac:dyDescent="0.25">
      <c r="A20" s="8"/>
      <c r="B20" s="8"/>
      <c r="C20" s="9">
        <v>311</v>
      </c>
      <c r="D20" s="39" t="s">
        <v>105</v>
      </c>
      <c r="E20" s="25">
        <v>8389.6</v>
      </c>
      <c r="F20" s="23">
        <f t="shared" ca="1" si="0"/>
        <v>140002.29000000004</v>
      </c>
      <c r="G20" s="33">
        <f t="shared" ca="1" si="1"/>
        <v>32034.6</v>
      </c>
    </row>
    <row r="21" spans="1:7" ht="38.25" x14ac:dyDescent="0.25">
      <c r="A21" s="8"/>
      <c r="B21" s="8">
        <v>66</v>
      </c>
      <c r="C21" s="9"/>
      <c r="D21" s="39" t="s">
        <v>39</v>
      </c>
      <c r="E21" s="33">
        <v>3451</v>
      </c>
      <c r="F21" s="23">
        <v>0</v>
      </c>
      <c r="G21" s="33">
        <v>7085</v>
      </c>
    </row>
    <row r="22" spans="1:7" hidden="1" x14ac:dyDescent="0.25">
      <c r="A22" s="8"/>
      <c r="B22" s="8"/>
      <c r="C22" s="9">
        <v>311</v>
      </c>
      <c r="D22" s="39" t="s">
        <v>40</v>
      </c>
      <c r="E22" s="25">
        <v>49279.17</v>
      </c>
      <c r="F22" s="23">
        <f t="shared" ca="1" si="0"/>
        <v>140002.29000000004</v>
      </c>
      <c r="G22" s="33">
        <f t="shared" ca="1" si="1"/>
        <v>117938.17</v>
      </c>
    </row>
    <row r="23" spans="1:7" ht="25.5" hidden="1" x14ac:dyDescent="0.25">
      <c r="A23" s="8"/>
      <c r="B23" s="8"/>
      <c r="C23" s="9">
        <v>611</v>
      </c>
      <c r="D23" s="39" t="s">
        <v>41</v>
      </c>
      <c r="E23" s="25">
        <v>9869.92</v>
      </c>
      <c r="F23" s="23">
        <f t="shared" ca="1" si="0"/>
        <v>140002.29000000004</v>
      </c>
      <c r="G23" s="33">
        <f t="shared" ca="1" si="1"/>
        <v>37211.35</v>
      </c>
    </row>
    <row r="24" spans="1:7" ht="38.25" x14ac:dyDescent="0.25">
      <c r="A24" s="8"/>
      <c r="B24" s="8">
        <v>67</v>
      </c>
      <c r="C24" s="9"/>
      <c r="D24" s="39" t="s">
        <v>31</v>
      </c>
      <c r="E24" s="33">
        <v>690353</v>
      </c>
      <c r="F24" s="23">
        <f t="shared" si="0"/>
        <v>105223.09999999998</v>
      </c>
      <c r="G24" s="33">
        <v>795576.1</v>
      </c>
    </row>
    <row r="25" spans="1:7" ht="63.75" hidden="1" x14ac:dyDescent="0.25">
      <c r="A25" s="8"/>
      <c r="B25" s="8"/>
      <c r="C25" s="9">
        <v>111</v>
      </c>
      <c r="D25" s="13" t="s">
        <v>42</v>
      </c>
      <c r="E25" s="25">
        <v>261401.22</v>
      </c>
      <c r="F25" s="23">
        <f t="shared" si="0"/>
        <v>68569.279999999999</v>
      </c>
      <c r="G25" s="26">
        <v>329970.5</v>
      </c>
    </row>
    <row r="26" spans="1:7" ht="38.25" hidden="1" x14ac:dyDescent="0.25">
      <c r="A26" s="8"/>
      <c r="B26" s="8"/>
      <c r="C26" s="9">
        <v>112</v>
      </c>
      <c r="D26" s="13" t="s">
        <v>66</v>
      </c>
      <c r="E26" s="25">
        <v>38356.89</v>
      </c>
      <c r="F26" s="23">
        <f t="shared" si="0"/>
        <v>-355.87000000000262</v>
      </c>
      <c r="G26" s="26">
        <v>38001.019999999997</v>
      </c>
    </row>
    <row r="27" spans="1:7" x14ac:dyDescent="0.25">
      <c r="A27" s="12"/>
      <c r="B27" s="12">
        <v>68</v>
      </c>
      <c r="C27" s="12"/>
      <c r="D27" s="40" t="s">
        <v>65</v>
      </c>
      <c r="E27" s="33">
        <f>E28</f>
        <v>0</v>
      </c>
      <c r="F27" s="23">
        <v>0</v>
      </c>
      <c r="G27" s="26">
        <f t="shared" ref="G27:G28" si="2">F27/7.5345</f>
        <v>0</v>
      </c>
    </row>
    <row r="28" spans="1:7" hidden="1" x14ac:dyDescent="0.25">
      <c r="A28" s="12"/>
      <c r="B28" s="12"/>
      <c r="C28" s="9">
        <v>311</v>
      </c>
      <c r="D28" s="39" t="s">
        <v>40</v>
      </c>
      <c r="E28" s="25">
        <v>0</v>
      </c>
      <c r="F28" s="23">
        <f t="shared" ca="1" si="0"/>
        <v>140002.29000000004</v>
      </c>
      <c r="G28" s="26">
        <f t="shared" ca="1" si="2"/>
        <v>0</v>
      </c>
    </row>
    <row r="29" spans="1:7" x14ac:dyDescent="0.25">
      <c r="A29" s="12"/>
      <c r="B29" s="12"/>
      <c r="C29" s="9"/>
      <c r="D29" s="39"/>
      <c r="E29" s="24"/>
      <c r="F29" s="23"/>
      <c r="G29" s="137"/>
    </row>
    <row r="31" spans="1:7" ht="15.75" x14ac:dyDescent="0.25">
      <c r="A31" s="156" t="s">
        <v>106</v>
      </c>
      <c r="B31" s="179"/>
      <c r="C31" s="179"/>
      <c r="D31" s="179"/>
      <c r="E31" s="179"/>
      <c r="F31" s="179"/>
      <c r="G31" s="179"/>
    </row>
    <row r="32" spans="1:7" ht="18" x14ac:dyDescent="0.25">
      <c r="A32" s="3"/>
      <c r="B32" s="3"/>
      <c r="C32" s="3"/>
      <c r="D32" s="3"/>
      <c r="E32" s="3"/>
      <c r="F32" s="3"/>
      <c r="G32" s="3"/>
    </row>
    <row r="33" spans="1:17" ht="25.5" x14ac:dyDescent="0.25">
      <c r="A33" s="15" t="s">
        <v>7</v>
      </c>
      <c r="B33" s="14" t="s">
        <v>8</v>
      </c>
      <c r="C33" s="14" t="s">
        <v>9</v>
      </c>
      <c r="D33" s="14" t="s">
        <v>12</v>
      </c>
      <c r="E33" s="15" t="s">
        <v>157</v>
      </c>
      <c r="F33" s="15" t="s">
        <v>108</v>
      </c>
      <c r="G33" s="15" t="s">
        <v>158</v>
      </c>
    </row>
    <row r="34" spans="1:17" x14ac:dyDescent="0.25">
      <c r="A34" s="15">
        <v>1</v>
      </c>
      <c r="B34" s="14">
        <v>2</v>
      </c>
      <c r="C34" s="14"/>
      <c r="D34" s="14">
        <v>3</v>
      </c>
      <c r="E34" s="14">
        <v>4</v>
      </c>
      <c r="F34" s="15">
        <v>5</v>
      </c>
      <c r="G34" s="15">
        <v>6</v>
      </c>
    </row>
    <row r="35" spans="1:17" x14ac:dyDescent="0.25">
      <c r="A35" s="91"/>
      <c r="B35" s="92"/>
      <c r="C35" s="92"/>
      <c r="D35" s="92" t="s">
        <v>17</v>
      </c>
      <c r="E35" s="138">
        <f>SUM(E36+E55)</f>
        <v>944783</v>
      </c>
      <c r="F35" s="138">
        <f>SUM(G35-E35)</f>
        <v>134364</v>
      </c>
      <c r="G35" s="138">
        <f>SUM(G36+G55)</f>
        <v>1079147</v>
      </c>
    </row>
    <row r="36" spans="1:17" ht="15.75" customHeight="1" x14ac:dyDescent="0.25">
      <c r="A36" s="7">
        <v>3</v>
      </c>
      <c r="B36" s="7"/>
      <c r="C36" s="7"/>
      <c r="D36" s="7" t="s">
        <v>13</v>
      </c>
      <c r="E36" s="31">
        <f>E37+E45+E53</f>
        <v>930254</v>
      </c>
      <c r="F36" s="138">
        <f t="shared" ref="F36:F55" si="3">SUM(G36-E36)</f>
        <v>136444</v>
      </c>
      <c r="G36" s="23">
        <f>G37+G45+G53</f>
        <v>1066698</v>
      </c>
    </row>
    <row r="37" spans="1:17" ht="15.75" customHeight="1" x14ac:dyDescent="0.25">
      <c r="A37" s="7"/>
      <c r="B37" s="12">
        <v>31</v>
      </c>
      <c r="C37" s="12"/>
      <c r="D37" s="39" t="s">
        <v>14</v>
      </c>
      <c r="E37" s="32">
        <v>731681</v>
      </c>
      <c r="F37" s="138">
        <f t="shared" si="3"/>
        <v>119646</v>
      </c>
      <c r="G37" s="24">
        <v>851327</v>
      </c>
    </row>
    <row r="38" spans="1:17" hidden="1" x14ac:dyDescent="0.25">
      <c r="A38" s="8"/>
      <c r="B38" s="8"/>
      <c r="C38" s="9">
        <v>111</v>
      </c>
      <c r="D38" s="9" t="s">
        <v>11</v>
      </c>
      <c r="E38" s="30">
        <v>161863.69</v>
      </c>
      <c r="F38" s="138">
        <f t="shared" ca="1" si="3"/>
        <v>140002.29000000004</v>
      </c>
      <c r="G38" s="24">
        <f t="shared" ref="G38:G52" ca="1" si="4">E38+F38</f>
        <v>352558.69</v>
      </c>
      <c r="H38" s="35"/>
      <c r="I38" s="34"/>
    </row>
    <row r="39" spans="1:17" ht="24" hidden="1" customHeight="1" x14ac:dyDescent="0.25">
      <c r="A39" s="8"/>
      <c r="B39" s="8"/>
      <c r="C39" s="9">
        <v>112</v>
      </c>
      <c r="D39" s="13" t="s">
        <v>67</v>
      </c>
      <c r="E39" s="30">
        <v>0</v>
      </c>
      <c r="F39" s="138">
        <f t="shared" ca="1" si="3"/>
        <v>140002.29000000004</v>
      </c>
      <c r="G39" s="24">
        <f t="shared" ca="1" si="4"/>
        <v>0</v>
      </c>
    </row>
    <row r="40" spans="1:17" hidden="1" x14ac:dyDescent="0.25">
      <c r="A40" s="8"/>
      <c r="B40" s="8"/>
      <c r="C40" s="9">
        <v>311</v>
      </c>
      <c r="D40" s="9" t="s">
        <v>27</v>
      </c>
      <c r="E40" s="30">
        <v>0</v>
      </c>
      <c r="F40" s="138">
        <f t="shared" ca="1" si="3"/>
        <v>140002.29000000004</v>
      </c>
      <c r="G40" s="24">
        <f t="shared" ca="1" si="4"/>
        <v>0</v>
      </c>
    </row>
    <row r="41" spans="1:17" hidden="1" x14ac:dyDescent="0.25">
      <c r="A41" s="8"/>
      <c r="B41" s="8"/>
      <c r="C41" s="9">
        <v>531</v>
      </c>
      <c r="D41" s="9" t="s">
        <v>68</v>
      </c>
      <c r="E41" s="30">
        <v>0</v>
      </c>
      <c r="F41" s="138">
        <f t="shared" ca="1" si="3"/>
        <v>140002.29000000004</v>
      </c>
      <c r="G41" s="24">
        <f t="shared" ca="1" si="4"/>
        <v>0</v>
      </c>
    </row>
    <row r="42" spans="1:17" hidden="1" x14ac:dyDescent="0.25">
      <c r="A42" s="8"/>
      <c r="B42" s="8"/>
      <c r="C42" s="9">
        <v>551</v>
      </c>
      <c r="D42" s="9" t="s">
        <v>69</v>
      </c>
      <c r="E42" s="30">
        <v>0</v>
      </c>
      <c r="F42" s="138">
        <f t="shared" ca="1" si="3"/>
        <v>140002.29000000004</v>
      </c>
      <c r="G42" s="24">
        <f t="shared" ca="1" si="4"/>
        <v>0</v>
      </c>
      <c r="I42" s="27"/>
      <c r="J42" s="27"/>
      <c r="K42" s="27"/>
    </row>
    <row r="43" spans="1:17" hidden="1" x14ac:dyDescent="0.25">
      <c r="A43" s="8"/>
      <c r="B43" s="8"/>
      <c r="C43" s="9">
        <v>611</v>
      </c>
      <c r="D43" s="9" t="s">
        <v>70</v>
      </c>
      <c r="E43" s="30">
        <v>0</v>
      </c>
      <c r="F43" s="138">
        <f t="shared" ca="1" si="3"/>
        <v>140002.29000000004</v>
      </c>
      <c r="G43" s="24">
        <f t="shared" ca="1" si="4"/>
        <v>0</v>
      </c>
    </row>
    <row r="44" spans="1:17" ht="25.5" hidden="1" x14ac:dyDescent="0.25">
      <c r="A44" s="8"/>
      <c r="B44" s="8"/>
      <c r="C44" s="9">
        <v>821</v>
      </c>
      <c r="D44" s="13" t="s">
        <v>71</v>
      </c>
      <c r="E44" s="30">
        <v>0</v>
      </c>
      <c r="F44" s="138">
        <f t="shared" ca="1" si="3"/>
        <v>140002.29000000004</v>
      </c>
      <c r="G44" s="24">
        <f t="shared" ca="1" si="4"/>
        <v>0</v>
      </c>
    </row>
    <row r="45" spans="1:17" x14ac:dyDescent="0.25">
      <c r="A45" s="8"/>
      <c r="B45" s="8">
        <v>32</v>
      </c>
      <c r="C45" s="9"/>
      <c r="D45" s="9" t="s">
        <v>24</v>
      </c>
      <c r="E45" s="32">
        <v>197909</v>
      </c>
      <c r="F45" s="138">
        <f t="shared" si="3"/>
        <v>16698</v>
      </c>
      <c r="G45" s="24">
        <v>214607</v>
      </c>
    </row>
    <row r="46" spans="1:17" hidden="1" x14ac:dyDescent="0.25">
      <c r="A46" s="8"/>
      <c r="B46" s="8"/>
      <c r="C46" s="9">
        <v>111</v>
      </c>
      <c r="D46" s="9" t="s">
        <v>11</v>
      </c>
      <c r="E46" s="30">
        <v>95021.09</v>
      </c>
      <c r="F46" s="138">
        <f t="shared" ca="1" si="3"/>
        <v>140002.29000000004</v>
      </c>
      <c r="G46" s="24">
        <f t="shared" ca="1" si="4"/>
        <v>237264.18</v>
      </c>
    </row>
    <row r="47" spans="1:17" ht="25.5" hidden="1" x14ac:dyDescent="0.25">
      <c r="A47" s="8"/>
      <c r="B47" s="8"/>
      <c r="C47" s="9">
        <v>112</v>
      </c>
      <c r="D47" s="13" t="s">
        <v>67</v>
      </c>
      <c r="E47" s="43">
        <v>38356.89</v>
      </c>
      <c r="F47" s="138">
        <f t="shared" ca="1" si="3"/>
        <v>140002.29000000004</v>
      </c>
      <c r="G47" s="24">
        <f t="shared" ca="1" si="4"/>
        <v>79357.91</v>
      </c>
    </row>
    <row r="48" spans="1:17" hidden="1" x14ac:dyDescent="0.25">
      <c r="A48" s="8"/>
      <c r="B48" s="8"/>
      <c r="C48" s="9">
        <v>311</v>
      </c>
      <c r="D48" s="9" t="s">
        <v>27</v>
      </c>
      <c r="E48" s="43">
        <v>49015.63</v>
      </c>
      <c r="F48" s="138">
        <f t="shared" ca="1" si="3"/>
        <v>140002.29000000004</v>
      </c>
      <c r="G48" s="24">
        <f t="shared" ca="1" si="4"/>
        <v>140440.63</v>
      </c>
      <c r="J48" s="34"/>
      <c r="K48" s="34"/>
      <c r="L48" s="34"/>
      <c r="O48" s="34"/>
      <c r="P48" s="34"/>
      <c r="Q48" s="34"/>
    </row>
    <row r="49" spans="1:17" hidden="1" x14ac:dyDescent="0.25">
      <c r="A49" s="8"/>
      <c r="B49" s="8"/>
      <c r="C49" s="9">
        <v>531</v>
      </c>
      <c r="D49" s="9" t="s">
        <v>68</v>
      </c>
      <c r="E49" s="43">
        <v>11493.8</v>
      </c>
      <c r="F49" s="138">
        <f t="shared" ca="1" si="3"/>
        <v>140002.29000000004</v>
      </c>
      <c r="G49" s="24">
        <f t="shared" ca="1" si="4"/>
        <v>22440.79</v>
      </c>
      <c r="J49" s="34"/>
      <c r="K49" s="34"/>
      <c r="L49" s="34"/>
      <c r="O49" s="34"/>
      <c r="P49" s="34"/>
      <c r="Q49" s="34"/>
    </row>
    <row r="50" spans="1:17" hidden="1" x14ac:dyDescent="0.25">
      <c r="A50" s="8"/>
      <c r="B50" s="8"/>
      <c r="C50" s="9">
        <v>551</v>
      </c>
      <c r="D50" s="9" t="s">
        <v>69</v>
      </c>
      <c r="E50" s="43">
        <v>4045.78</v>
      </c>
      <c r="F50" s="138">
        <f t="shared" ca="1" si="3"/>
        <v>140002.29000000004</v>
      </c>
      <c r="G50" s="24">
        <f t="shared" ca="1" si="4"/>
        <v>6995.7800000000007</v>
      </c>
      <c r="I50" s="27"/>
      <c r="J50" s="34"/>
      <c r="K50" s="34"/>
      <c r="L50" s="34"/>
      <c r="O50" s="27"/>
      <c r="P50" s="27"/>
      <c r="Q50" s="27"/>
    </row>
    <row r="51" spans="1:17" hidden="1" x14ac:dyDescent="0.25">
      <c r="A51" s="8"/>
      <c r="B51" s="8"/>
      <c r="C51" s="9">
        <v>611</v>
      </c>
      <c r="D51" s="9" t="s">
        <v>70</v>
      </c>
      <c r="E51" s="43">
        <v>10349.540000000001</v>
      </c>
      <c r="F51" s="138">
        <f t="shared" ca="1" si="3"/>
        <v>140002.29000000004</v>
      </c>
      <c r="G51" s="24">
        <f t="shared" ca="1" si="4"/>
        <v>37690.97</v>
      </c>
      <c r="J51" s="34"/>
      <c r="K51" s="34"/>
      <c r="L51" s="34"/>
    </row>
    <row r="52" spans="1:17" ht="25.5" hidden="1" x14ac:dyDescent="0.25">
      <c r="A52" s="8"/>
      <c r="B52" s="17"/>
      <c r="C52" s="9">
        <v>821</v>
      </c>
      <c r="D52" s="13" t="s">
        <v>71</v>
      </c>
      <c r="E52" s="43">
        <v>3501.56</v>
      </c>
      <c r="F52" s="138">
        <f t="shared" ca="1" si="3"/>
        <v>140002.29000000004</v>
      </c>
      <c r="G52" s="24">
        <f t="shared" ca="1" si="4"/>
        <v>23558.050000000003</v>
      </c>
      <c r="J52" s="27"/>
      <c r="K52" s="27"/>
      <c r="L52" s="27"/>
    </row>
    <row r="53" spans="1:17" x14ac:dyDescent="0.25">
      <c r="A53" s="8"/>
      <c r="B53" s="8">
        <v>34</v>
      </c>
      <c r="C53" s="9"/>
      <c r="D53" s="13" t="s">
        <v>47</v>
      </c>
      <c r="E53" s="44">
        <v>664</v>
      </c>
      <c r="F53" s="138">
        <v>0</v>
      </c>
      <c r="G53" s="24">
        <v>764</v>
      </c>
    </row>
    <row r="54" spans="1:17" hidden="1" x14ac:dyDescent="0.25">
      <c r="A54" s="8"/>
      <c r="B54" s="8"/>
      <c r="C54" s="9">
        <v>311</v>
      </c>
      <c r="D54" s="9" t="s">
        <v>27</v>
      </c>
      <c r="E54" s="43">
        <v>486.3</v>
      </c>
      <c r="F54" s="138">
        <f t="shared" si="3"/>
        <v>313.7</v>
      </c>
      <c r="G54" s="25">
        <v>800</v>
      </c>
    </row>
    <row r="55" spans="1:17" ht="25.5" x14ac:dyDescent="0.25">
      <c r="A55" s="10">
        <v>4</v>
      </c>
      <c r="B55" s="11"/>
      <c r="C55" s="11"/>
      <c r="D55" s="16" t="s">
        <v>15</v>
      </c>
      <c r="E55" s="31">
        <f>E56</f>
        <v>14529</v>
      </c>
      <c r="F55" s="138">
        <f t="shared" si="3"/>
        <v>-2080</v>
      </c>
      <c r="G55" s="23">
        <f>G56</f>
        <v>12449</v>
      </c>
      <c r="O55" s="27"/>
    </row>
    <row r="56" spans="1:17" ht="38.25" x14ac:dyDescent="0.25">
      <c r="A56" s="12"/>
      <c r="B56" s="12">
        <v>42</v>
      </c>
      <c r="C56" s="12"/>
      <c r="D56" s="40" t="s">
        <v>32</v>
      </c>
      <c r="E56" s="32">
        <v>14529</v>
      </c>
      <c r="F56" s="138">
        <v>0</v>
      </c>
      <c r="G56" s="24">
        <v>12449</v>
      </c>
      <c r="O56" s="27"/>
    </row>
    <row r="57" spans="1:17" hidden="1" x14ac:dyDescent="0.25">
      <c r="A57" s="12"/>
      <c r="B57" s="12"/>
      <c r="C57" s="12">
        <v>111</v>
      </c>
      <c r="D57" s="9" t="s">
        <v>11</v>
      </c>
      <c r="E57" s="30">
        <v>4516.43</v>
      </c>
      <c r="F57" s="25">
        <v>8000</v>
      </c>
      <c r="G57" s="25">
        <v>6250</v>
      </c>
      <c r="J57" s="22"/>
      <c r="O57" s="27"/>
    </row>
    <row r="59" spans="1:17" x14ac:dyDescent="0.25">
      <c r="E59" s="41"/>
      <c r="F59" s="41"/>
      <c r="G59" s="41"/>
    </row>
    <row r="60" spans="1:17" x14ac:dyDescent="0.25">
      <c r="D60" s="27"/>
    </row>
    <row r="61" spans="1:17" x14ac:dyDescent="0.25">
      <c r="D61" s="27"/>
    </row>
    <row r="62" spans="1:17" x14ac:dyDescent="0.25">
      <c r="D62" s="27"/>
    </row>
  </sheetData>
  <mergeCells count="5">
    <mergeCell ref="A7:G7"/>
    <mergeCell ref="A31:G31"/>
    <mergeCell ref="A1:G1"/>
    <mergeCell ref="A3:G3"/>
    <mergeCell ref="A5:G5"/>
  </mergeCells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5"/>
  <sheetViews>
    <sheetView zoomScaleNormal="100" workbookViewId="0">
      <selection activeCell="D34" sqref="D34"/>
    </sheetView>
  </sheetViews>
  <sheetFormatPr defaultRowHeight="15" x14ac:dyDescent="0.25"/>
  <cols>
    <col min="1" max="1" width="25.28515625" customWidth="1"/>
    <col min="2" max="2" width="21.28515625" customWidth="1"/>
    <col min="3" max="3" width="19" customWidth="1"/>
    <col min="4" max="4" width="18" customWidth="1"/>
  </cols>
  <sheetData>
    <row r="1" spans="1:4" ht="63" customHeight="1" x14ac:dyDescent="0.25">
      <c r="A1" s="156" t="s">
        <v>165</v>
      </c>
      <c r="B1" s="156"/>
      <c r="C1" s="156"/>
      <c r="D1" s="156"/>
    </row>
    <row r="2" spans="1:4" ht="18" x14ac:dyDescent="0.25">
      <c r="A2" s="3"/>
      <c r="B2" s="3"/>
      <c r="C2" s="3"/>
      <c r="D2" s="3"/>
    </row>
    <row r="3" spans="1:4" ht="15.75" x14ac:dyDescent="0.25">
      <c r="A3" s="156" t="s">
        <v>21</v>
      </c>
      <c r="B3" s="156"/>
      <c r="C3" s="156"/>
      <c r="D3" s="156"/>
    </row>
    <row r="4" spans="1:4" ht="18" x14ac:dyDescent="0.25">
      <c r="B4" s="3"/>
      <c r="C4" s="3"/>
      <c r="D4" s="3"/>
    </row>
    <row r="5" spans="1:4" ht="29.25" customHeight="1" x14ac:dyDescent="0.25">
      <c r="A5" s="156" t="s">
        <v>117</v>
      </c>
      <c r="B5" s="156"/>
      <c r="C5" s="156"/>
      <c r="D5" s="156"/>
    </row>
    <row r="6" spans="1:4" ht="18" x14ac:dyDescent="0.25">
      <c r="A6" s="3"/>
      <c r="B6" s="3"/>
      <c r="C6" s="3"/>
      <c r="D6" s="3"/>
    </row>
    <row r="7" spans="1:4" ht="15.75" x14ac:dyDescent="0.25">
      <c r="A7" s="156" t="s">
        <v>114</v>
      </c>
      <c r="B7" s="156"/>
      <c r="C7" s="156"/>
      <c r="D7" s="156"/>
    </row>
    <row r="8" spans="1:4" ht="18" x14ac:dyDescent="0.25">
      <c r="A8" s="3"/>
      <c r="B8" s="3"/>
      <c r="C8" s="3"/>
      <c r="D8" s="3"/>
    </row>
    <row r="9" spans="1:4" ht="25.5" x14ac:dyDescent="0.25">
      <c r="A9" s="15" t="s">
        <v>85</v>
      </c>
      <c r="B9" s="15" t="s">
        <v>157</v>
      </c>
      <c r="C9" s="15" t="s">
        <v>110</v>
      </c>
      <c r="D9" s="15" t="s">
        <v>158</v>
      </c>
    </row>
    <row r="10" spans="1:4" x14ac:dyDescent="0.25">
      <c r="A10" s="15">
        <v>1</v>
      </c>
      <c r="B10" s="14">
        <v>2</v>
      </c>
      <c r="C10" s="15">
        <v>3</v>
      </c>
      <c r="D10" s="15">
        <v>4</v>
      </c>
    </row>
    <row r="11" spans="1:4" x14ac:dyDescent="0.25">
      <c r="A11" s="63" t="s">
        <v>112</v>
      </c>
      <c r="B11" s="64">
        <f>B12+B15+B18+B19+B22+B24</f>
        <v>944783</v>
      </c>
      <c r="C11" s="65">
        <f>SUM(D11-B11)</f>
        <v>134364</v>
      </c>
      <c r="D11" s="65">
        <f>D12+D15+D17+D19+D22+D24</f>
        <v>1079147</v>
      </c>
    </row>
    <row r="12" spans="1:4" x14ac:dyDescent="0.25">
      <c r="A12" s="16" t="s">
        <v>86</v>
      </c>
      <c r="B12" s="65">
        <f>B13+B14</f>
        <v>690353</v>
      </c>
      <c r="C12" s="65">
        <f t="shared" ref="C12:C25" si="0">SUM(D12-B12)</f>
        <v>105223.09999999998</v>
      </c>
      <c r="D12" s="65">
        <f t="shared" ref="D12" si="1">D13+D14</f>
        <v>795576.1</v>
      </c>
    </row>
    <row r="13" spans="1:4" x14ac:dyDescent="0.25">
      <c r="A13" s="9" t="s">
        <v>91</v>
      </c>
      <c r="B13" s="133">
        <v>685044</v>
      </c>
      <c r="C13" s="65">
        <f t="shared" si="0"/>
        <v>105223.09999999998</v>
      </c>
      <c r="D13" s="133">
        <v>790267.1</v>
      </c>
    </row>
    <row r="14" spans="1:4" ht="25.5" x14ac:dyDescent="0.25">
      <c r="A14" s="13" t="s">
        <v>92</v>
      </c>
      <c r="B14" s="133">
        <v>5309</v>
      </c>
      <c r="C14" s="65">
        <f t="shared" si="0"/>
        <v>0</v>
      </c>
      <c r="D14" s="133">
        <v>5309</v>
      </c>
    </row>
    <row r="15" spans="1:4" x14ac:dyDescent="0.25">
      <c r="A15" s="16" t="s">
        <v>89</v>
      </c>
      <c r="B15" s="66">
        <f>B16</f>
        <v>1380</v>
      </c>
      <c r="C15" s="65">
        <f t="shared" si="0"/>
        <v>0</v>
      </c>
      <c r="D15" s="66">
        <f t="shared" ref="D15" si="2">D16</f>
        <v>1380</v>
      </c>
    </row>
    <row r="16" spans="1:4" x14ac:dyDescent="0.25">
      <c r="A16" s="13" t="s">
        <v>93</v>
      </c>
      <c r="B16" s="134">
        <v>1380</v>
      </c>
      <c r="C16" s="65">
        <f t="shared" si="0"/>
        <v>0</v>
      </c>
      <c r="D16" s="133">
        <v>1380</v>
      </c>
    </row>
    <row r="17" spans="1:4" ht="25.5" x14ac:dyDescent="0.25">
      <c r="A17" s="130" t="s">
        <v>140</v>
      </c>
      <c r="B17" s="134"/>
      <c r="C17" s="65">
        <f t="shared" si="0"/>
        <v>112814</v>
      </c>
      <c r="D17" s="66">
        <f>SUM(D18)</f>
        <v>112814</v>
      </c>
    </row>
    <row r="18" spans="1:4" ht="25.5" x14ac:dyDescent="0.25">
      <c r="A18" s="13" t="s">
        <v>141</v>
      </c>
      <c r="B18" s="134">
        <v>112814</v>
      </c>
      <c r="C18" s="65">
        <f t="shared" si="0"/>
        <v>0</v>
      </c>
      <c r="D18" s="134">
        <v>112814</v>
      </c>
    </row>
    <row r="19" spans="1:4" x14ac:dyDescent="0.25">
      <c r="A19" s="63" t="s">
        <v>87</v>
      </c>
      <c r="B19" s="66">
        <f>B20+B21</f>
        <v>136785</v>
      </c>
      <c r="C19" s="65">
        <f t="shared" si="0"/>
        <v>17412</v>
      </c>
      <c r="D19" s="66">
        <f t="shared" ref="D19" si="3">D20+D21</f>
        <v>154197</v>
      </c>
    </row>
    <row r="20" spans="1:4" x14ac:dyDescent="0.25">
      <c r="A20" s="9" t="s">
        <v>94</v>
      </c>
      <c r="B20" s="134">
        <v>131874</v>
      </c>
      <c r="C20" s="65">
        <f t="shared" si="0"/>
        <v>17412</v>
      </c>
      <c r="D20" s="133">
        <v>149286</v>
      </c>
    </row>
    <row r="21" spans="1:4" x14ac:dyDescent="0.25">
      <c r="A21" s="9" t="s">
        <v>95</v>
      </c>
      <c r="B21" s="134">
        <v>4911</v>
      </c>
      <c r="C21" s="65">
        <f t="shared" si="0"/>
        <v>0</v>
      </c>
      <c r="D21" s="133">
        <v>4911</v>
      </c>
    </row>
    <row r="22" spans="1:4" x14ac:dyDescent="0.25">
      <c r="A22" s="63" t="s">
        <v>96</v>
      </c>
      <c r="B22" s="66">
        <f>B23</f>
        <v>3451</v>
      </c>
      <c r="C22" s="65">
        <f t="shared" si="0"/>
        <v>3634</v>
      </c>
      <c r="D22" s="66">
        <f t="shared" ref="D22" si="4">D23</f>
        <v>7085</v>
      </c>
    </row>
    <row r="23" spans="1:4" x14ac:dyDescent="0.25">
      <c r="A23" s="9" t="s">
        <v>97</v>
      </c>
      <c r="B23" s="134">
        <v>3451</v>
      </c>
      <c r="C23" s="65">
        <f t="shared" si="0"/>
        <v>3634</v>
      </c>
      <c r="D23" s="133">
        <v>7085</v>
      </c>
    </row>
    <row r="24" spans="1:4" x14ac:dyDescent="0.25">
      <c r="A24" s="63" t="s">
        <v>107</v>
      </c>
      <c r="B24" s="136">
        <f>SUM(B25)</f>
        <v>0</v>
      </c>
      <c r="C24" s="65">
        <f t="shared" si="0"/>
        <v>8094.9</v>
      </c>
      <c r="D24" s="136">
        <f>SUM(D25)</f>
        <v>8094.9</v>
      </c>
    </row>
    <row r="25" spans="1:4" x14ac:dyDescent="0.25">
      <c r="A25" s="94" t="s">
        <v>98</v>
      </c>
      <c r="B25" s="133">
        <v>0</v>
      </c>
      <c r="C25" s="65">
        <f t="shared" si="0"/>
        <v>8094.9</v>
      </c>
      <c r="D25" s="133">
        <v>8094.9</v>
      </c>
    </row>
    <row r="26" spans="1:4" x14ac:dyDescent="0.25">
      <c r="A26" s="67"/>
      <c r="B26" s="34"/>
      <c r="C26" s="34"/>
      <c r="D26" s="68"/>
    </row>
    <row r="27" spans="1:4" ht="15.75" x14ac:dyDescent="0.25">
      <c r="A27" s="156" t="s">
        <v>88</v>
      </c>
      <c r="B27" s="156"/>
      <c r="C27" s="156"/>
      <c r="D27" s="156"/>
    </row>
    <row r="28" spans="1:4" ht="18" x14ac:dyDescent="0.25">
      <c r="A28" s="3"/>
      <c r="B28" s="3"/>
      <c r="C28" s="3"/>
      <c r="D28" s="3"/>
    </row>
    <row r="29" spans="1:4" ht="25.5" x14ac:dyDescent="0.25">
      <c r="A29" s="91" t="s">
        <v>85</v>
      </c>
      <c r="B29" s="91" t="s">
        <v>157</v>
      </c>
      <c r="C29" s="91" t="s">
        <v>110</v>
      </c>
      <c r="D29" s="91" t="s">
        <v>158</v>
      </c>
    </row>
    <row r="30" spans="1:4" x14ac:dyDescent="0.25">
      <c r="A30" s="91">
        <v>1</v>
      </c>
      <c r="B30" s="92">
        <v>2</v>
      </c>
      <c r="C30" s="91">
        <v>3</v>
      </c>
      <c r="D30" s="91">
        <v>4</v>
      </c>
    </row>
    <row r="31" spans="1:4" x14ac:dyDescent="0.25">
      <c r="A31" s="63" t="s">
        <v>113</v>
      </c>
      <c r="B31" s="64">
        <f>B32+B35+B37+B39+B42+B44</f>
        <v>944783</v>
      </c>
      <c r="C31" s="65">
        <f>SUM(D31-B31)</f>
        <v>134364</v>
      </c>
      <c r="D31" s="65">
        <f>D32+D35+D37+D39+D42+D44</f>
        <v>1079147</v>
      </c>
    </row>
    <row r="32" spans="1:4" x14ac:dyDescent="0.25">
      <c r="A32" s="93" t="s">
        <v>86</v>
      </c>
      <c r="B32" s="65">
        <f>B33+B34</f>
        <v>690353</v>
      </c>
      <c r="C32" s="65">
        <f t="shared" ref="C32:C45" si="5">SUM(D32-B32)</f>
        <v>105223.09999999998</v>
      </c>
      <c r="D32" s="65">
        <f>D33+D34</f>
        <v>795576.1</v>
      </c>
    </row>
    <row r="33" spans="1:4" x14ac:dyDescent="0.25">
      <c r="A33" s="94" t="s">
        <v>91</v>
      </c>
      <c r="B33" s="131">
        <v>685044</v>
      </c>
      <c r="C33" s="65">
        <f t="shared" si="5"/>
        <v>105223.09999999998</v>
      </c>
      <c r="D33" s="131">
        <v>790267.1</v>
      </c>
    </row>
    <row r="34" spans="1:4" ht="25.5" x14ac:dyDescent="0.25">
      <c r="A34" s="96" t="s">
        <v>92</v>
      </c>
      <c r="B34" s="131">
        <v>5309</v>
      </c>
      <c r="C34" s="65">
        <f t="shared" si="5"/>
        <v>0</v>
      </c>
      <c r="D34" s="131">
        <v>5309</v>
      </c>
    </row>
    <row r="35" spans="1:4" ht="25.5" x14ac:dyDescent="0.25">
      <c r="A35" s="130" t="s">
        <v>140</v>
      </c>
      <c r="B35" s="97">
        <f>B36</f>
        <v>112814</v>
      </c>
      <c r="C35" s="65">
        <f t="shared" si="5"/>
        <v>0</v>
      </c>
      <c r="D35" s="97">
        <f t="shared" ref="D35:D37" si="6">D36</f>
        <v>112814</v>
      </c>
    </row>
    <row r="36" spans="1:4" ht="25.5" x14ac:dyDescent="0.25">
      <c r="A36" s="13" t="s">
        <v>141</v>
      </c>
      <c r="B36" s="132">
        <v>112814</v>
      </c>
      <c r="C36" s="65">
        <f t="shared" si="5"/>
        <v>0</v>
      </c>
      <c r="D36" s="131">
        <v>112814</v>
      </c>
    </row>
    <row r="37" spans="1:4" x14ac:dyDescent="0.25">
      <c r="A37" s="93" t="s">
        <v>89</v>
      </c>
      <c r="B37" s="97">
        <f>B38</f>
        <v>1380</v>
      </c>
      <c r="C37" s="65">
        <f t="shared" si="5"/>
        <v>0</v>
      </c>
      <c r="D37" s="97">
        <f t="shared" si="6"/>
        <v>1380</v>
      </c>
    </row>
    <row r="38" spans="1:4" x14ac:dyDescent="0.25">
      <c r="A38" s="96" t="s">
        <v>93</v>
      </c>
      <c r="B38" s="132">
        <v>1380</v>
      </c>
      <c r="C38" s="65">
        <f t="shared" si="5"/>
        <v>0</v>
      </c>
      <c r="D38" s="131">
        <v>1380</v>
      </c>
    </row>
    <row r="39" spans="1:4" x14ac:dyDescent="0.25">
      <c r="A39" s="63" t="s">
        <v>87</v>
      </c>
      <c r="B39" s="97">
        <f>B40+B41</f>
        <v>136785</v>
      </c>
      <c r="C39" s="65">
        <f t="shared" si="5"/>
        <v>17412</v>
      </c>
      <c r="D39" s="97">
        <f t="shared" ref="D39" si="7">D40+D41</f>
        <v>154197</v>
      </c>
    </row>
    <row r="40" spans="1:4" x14ac:dyDescent="0.25">
      <c r="A40" s="94" t="s">
        <v>94</v>
      </c>
      <c r="B40" s="132">
        <v>131874</v>
      </c>
      <c r="C40" s="65">
        <f t="shared" si="5"/>
        <v>17412</v>
      </c>
      <c r="D40" s="131">
        <v>149286</v>
      </c>
    </row>
    <row r="41" spans="1:4" x14ac:dyDescent="0.25">
      <c r="A41" s="94" t="s">
        <v>95</v>
      </c>
      <c r="B41" s="132">
        <v>4911</v>
      </c>
      <c r="C41" s="65">
        <f t="shared" si="5"/>
        <v>0</v>
      </c>
      <c r="D41" s="131">
        <v>4911</v>
      </c>
    </row>
    <row r="42" spans="1:4" x14ac:dyDescent="0.25">
      <c r="A42" s="63" t="s">
        <v>96</v>
      </c>
      <c r="B42" s="97">
        <f>B43</f>
        <v>3451</v>
      </c>
      <c r="C42" s="65">
        <f t="shared" si="5"/>
        <v>3634</v>
      </c>
      <c r="D42" s="97">
        <f t="shared" ref="D42" si="8">D43</f>
        <v>7085</v>
      </c>
    </row>
    <row r="43" spans="1:4" x14ac:dyDescent="0.25">
      <c r="A43" s="94" t="s">
        <v>97</v>
      </c>
      <c r="B43" s="132">
        <v>3451</v>
      </c>
      <c r="C43" s="65">
        <f t="shared" si="5"/>
        <v>3634</v>
      </c>
      <c r="D43" s="131">
        <v>7085</v>
      </c>
    </row>
    <row r="44" spans="1:4" x14ac:dyDescent="0.25">
      <c r="A44" s="63" t="s">
        <v>107</v>
      </c>
      <c r="B44" s="98">
        <v>0</v>
      </c>
      <c r="C44" s="65">
        <f t="shared" si="5"/>
        <v>8094.9</v>
      </c>
      <c r="D44" s="99">
        <f t="shared" ref="D44" si="9">D45</f>
        <v>8094.9</v>
      </c>
    </row>
    <row r="45" spans="1:4" x14ac:dyDescent="0.25">
      <c r="A45" s="94" t="s">
        <v>98</v>
      </c>
      <c r="B45" s="131">
        <v>8858.2900000000009</v>
      </c>
      <c r="C45" s="65">
        <f t="shared" si="5"/>
        <v>-763.39000000000124</v>
      </c>
      <c r="D45" s="135">
        <v>8094.9</v>
      </c>
    </row>
  </sheetData>
  <mergeCells count="5">
    <mergeCell ref="A1:D1"/>
    <mergeCell ref="A3:D3"/>
    <mergeCell ref="A5:D5"/>
    <mergeCell ref="A7:D7"/>
    <mergeCell ref="A27:D27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workbookViewId="0">
      <selection activeCell="D16" sqref="D16"/>
    </sheetView>
  </sheetViews>
  <sheetFormatPr defaultRowHeight="15" x14ac:dyDescent="0.25"/>
  <cols>
    <col min="1" max="1" width="30.28515625" customWidth="1"/>
    <col min="2" max="2" width="19.7109375" customWidth="1"/>
    <col min="3" max="3" width="15.5703125" customWidth="1"/>
    <col min="4" max="4" width="19.28515625" customWidth="1"/>
  </cols>
  <sheetData>
    <row r="1" spans="1:6" ht="65.25" customHeight="1" x14ac:dyDescent="0.25">
      <c r="A1" s="156" t="s">
        <v>161</v>
      </c>
      <c r="B1" s="156"/>
      <c r="C1" s="156"/>
      <c r="D1" s="156"/>
      <c r="E1" s="156"/>
      <c r="F1" s="156"/>
    </row>
    <row r="2" spans="1:6" ht="18" customHeight="1" x14ac:dyDescent="0.25">
      <c r="A2" s="3"/>
      <c r="B2" s="3"/>
      <c r="C2" s="3"/>
      <c r="D2" s="3"/>
    </row>
    <row r="3" spans="1:6" ht="15.75" x14ac:dyDescent="0.25">
      <c r="A3" s="156" t="s">
        <v>21</v>
      </c>
      <c r="B3" s="156"/>
      <c r="C3" s="156"/>
      <c r="D3" s="156"/>
    </row>
    <row r="4" spans="1:6" ht="18" x14ac:dyDescent="0.25">
      <c r="A4" s="3"/>
      <c r="B4" s="3"/>
      <c r="C4" s="4"/>
      <c r="D4" s="4"/>
    </row>
    <row r="5" spans="1:6" ht="18" customHeight="1" x14ac:dyDescent="0.25">
      <c r="A5" s="156" t="s">
        <v>115</v>
      </c>
      <c r="B5" s="156"/>
      <c r="C5" s="156"/>
      <c r="D5" s="156"/>
    </row>
    <row r="6" spans="1:6" ht="18" x14ac:dyDescent="0.25">
      <c r="A6" s="3"/>
      <c r="B6" s="3"/>
      <c r="C6" s="4"/>
      <c r="D6" s="4"/>
    </row>
    <row r="7" spans="1:6" ht="15.75" customHeight="1" x14ac:dyDescent="0.25">
      <c r="A7" s="156" t="s">
        <v>116</v>
      </c>
      <c r="B7" s="156"/>
      <c r="C7" s="156"/>
      <c r="D7" s="156"/>
    </row>
    <row r="8" spans="1:6" ht="18" x14ac:dyDescent="0.25">
      <c r="A8" s="3"/>
      <c r="B8" s="3"/>
      <c r="C8" s="4"/>
      <c r="D8" s="4"/>
    </row>
    <row r="9" spans="1:6" ht="25.5" x14ac:dyDescent="0.25">
      <c r="A9" s="91" t="s">
        <v>16</v>
      </c>
      <c r="B9" s="65" t="s">
        <v>159</v>
      </c>
      <c r="C9" s="91" t="s">
        <v>110</v>
      </c>
      <c r="D9" s="91" t="s">
        <v>160</v>
      </c>
    </row>
    <row r="10" spans="1:6" x14ac:dyDescent="0.25">
      <c r="A10" s="91">
        <v>1</v>
      </c>
      <c r="B10" s="91">
        <v>2</v>
      </c>
      <c r="C10" s="91">
        <v>3</v>
      </c>
      <c r="D10" s="91">
        <v>4</v>
      </c>
    </row>
    <row r="11" spans="1:6" ht="15.75" customHeight="1" x14ac:dyDescent="0.25">
      <c r="A11" s="100" t="s">
        <v>17</v>
      </c>
      <c r="B11" s="45">
        <f>B12+B14</f>
        <v>944783</v>
      </c>
      <c r="C11" s="45">
        <f>SUM(D11-B11)</f>
        <v>134364</v>
      </c>
      <c r="D11" s="45">
        <f>D12+D14</f>
        <v>1079147</v>
      </c>
    </row>
    <row r="12" spans="1:6" ht="15.75" customHeight="1" x14ac:dyDescent="0.25">
      <c r="A12" s="100" t="s">
        <v>60</v>
      </c>
      <c r="B12" s="46">
        <f>B13</f>
        <v>0</v>
      </c>
      <c r="C12" s="45">
        <f t="shared" ref="C12:C16" si="0">SUM(D12-B12)</f>
        <v>0</v>
      </c>
      <c r="D12" s="46">
        <f t="shared" ref="D12" si="1">D13</f>
        <v>0</v>
      </c>
    </row>
    <row r="13" spans="1:6" x14ac:dyDescent="0.25">
      <c r="A13" s="96" t="s">
        <v>61</v>
      </c>
      <c r="B13" s="95">
        <v>0</v>
      </c>
      <c r="C13" s="45">
        <f t="shared" si="0"/>
        <v>0</v>
      </c>
      <c r="D13" s="95">
        <v>0</v>
      </c>
    </row>
    <row r="14" spans="1:6" x14ac:dyDescent="0.25">
      <c r="A14" s="100" t="s">
        <v>62</v>
      </c>
      <c r="B14" s="69">
        <f t="shared" ref="B14:D14" si="2">B15+B16</f>
        <v>944783</v>
      </c>
      <c r="C14" s="45">
        <f t="shared" si="0"/>
        <v>134364</v>
      </c>
      <c r="D14" s="69">
        <f t="shared" si="2"/>
        <v>1079147</v>
      </c>
    </row>
    <row r="15" spans="1:6" x14ac:dyDescent="0.25">
      <c r="A15" s="101" t="s">
        <v>64</v>
      </c>
      <c r="B15" s="95">
        <v>907621</v>
      </c>
      <c r="C15" s="45">
        <f t="shared" si="0"/>
        <v>129424</v>
      </c>
      <c r="D15" s="95">
        <v>1037045</v>
      </c>
    </row>
    <row r="16" spans="1:6" ht="25.5" customHeight="1" x14ac:dyDescent="0.25">
      <c r="A16" s="101" t="s">
        <v>63</v>
      </c>
      <c r="B16" s="95">
        <v>37162</v>
      </c>
      <c r="C16" s="45">
        <f t="shared" si="0"/>
        <v>4940</v>
      </c>
      <c r="D16" s="102">
        <v>42102</v>
      </c>
    </row>
  </sheetData>
  <mergeCells count="4">
    <mergeCell ref="A3:D3"/>
    <mergeCell ref="A5:D5"/>
    <mergeCell ref="A7:D7"/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workbookViewId="0">
      <selection activeCell="F8" sqref="F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34.5" customHeight="1" x14ac:dyDescent="0.25">
      <c r="A1" s="156" t="s">
        <v>161</v>
      </c>
      <c r="B1" s="156"/>
      <c r="C1" s="156"/>
      <c r="D1" s="156"/>
      <c r="E1" s="156"/>
      <c r="F1" s="156"/>
    </row>
    <row r="2" spans="1:6" ht="18" x14ac:dyDescent="0.25">
      <c r="A2" s="3"/>
      <c r="B2" s="3"/>
      <c r="C2" s="3"/>
      <c r="D2" s="3"/>
      <c r="E2" s="3"/>
      <c r="F2" s="3"/>
    </row>
    <row r="3" spans="1:6" ht="15.75" x14ac:dyDescent="0.25">
      <c r="A3" s="156"/>
      <c r="B3" s="156"/>
      <c r="C3" s="156"/>
      <c r="D3" s="156"/>
      <c r="E3" s="156"/>
      <c r="F3" s="156"/>
    </row>
    <row r="4" spans="1:6" ht="18" x14ac:dyDescent="0.25">
      <c r="A4" s="3"/>
      <c r="B4" s="3"/>
      <c r="C4" s="3"/>
      <c r="D4" s="3"/>
      <c r="E4" s="4"/>
      <c r="F4" s="4"/>
    </row>
    <row r="5" spans="1:6" ht="15.75" x14ac:dyDescent="0.25">
      <c r="A5" s="156" t="s">
        <v>118</v>
      </c>
      <c r="B5" s="156"/>
      <c r="C5" s="156"/>
      <c r="D5" s="156"/>
      <c r="E5" s="156"/>
      <c r="F5" s="156"/>
    </row>
    <row r="6" spans="1:6" ht="18" x14ac:dyDescent="0.25">
      <c r="A6" s="3"/>
      <c r="B6" s="3"/>
      <c r="C6" s="3"/>
      <c r="D6" s="3"/>
      <c r="E6" s="4"/>
      <c r="F6" s="4"/>
    </row>
    <row r="7" spans="1:6" ht="24" customHeight="1" x14ac:dyDescent="0.25">
      <c r="A7" s="91" t="s">
        <v>7</v>
      </c>
      <c r="B7" s="92" t="s">
        <v>8</v>
      </c>
      <c r="C7" s="92" t="s">
        <v>33</v>
      </c>
      <c r="D7" s="91" t="s">
        <v>159</v>
      </c>
      <c r="E7" s="91" t="s">
        <v>119</v>
      </c>
      <c r="F7" s="91" t="s">
        <v>160</v>
      </c>
    </row>
    <row r="8" spans="1:6" x14ac:dyDescent="0.25">
      <c r="A8" s="91"/>
      <c r="B8" s="92"/>
      <c r="C8" s="103" t="s">
        <v>99</v>
      </c>
      <c r="D8" s="91">
        <v>0</v>
      </c>
      <c r="E8" s="91">
        <v>0</v>
      </c>
      <c r="F8" s="91">
        <v>0</v>
      </c>
    </row>
    <row r="9" spans="1:6" ht="25.5" x14ac:dyDescent="0.25">
      <c r="A9" s="100">
        <v>8</v>
      </c>
      <c r="B9" s="100"/>
      <c r="C9" s="100" t="s">
        <v>18</v>
      </c>
      <c r="D9" s="104">
        <v>0</v>
      </c>
      <c r="E9" s="104">
        <v>0</v>
      </c>
      <c r="F9" s="104">
        <v>0</v>
      </c>
    </row>
    <row r="10" spans="1:6" x14ac:dyDescent="0.25">
      <c r="A10" s="100"/>
      <c r="B10" s="105">
        <v>84</v>
      </c>
      <c r="C10" s="105" t="s">
        <v>25</v>
      </c>
      <c r="D10" s="104">
        <v>0</v>
      </c>
      <c r="E10" s="104">
        <v>0</v>
      </c>
      <c r="F10" s="104">
        <v>0</v>
      </c>
    </row>
    <row r="11" spans="1:6" x14ac:dyDescent="0.25">
      <c r="A11" s="100"/>
      <c r="B11" s="105"/>
      <c r="C11" s="106"/>
      <c r="D11" s="104">
        <v>0</v>
      </c>
      <c r="E11" s="104">
        <v>0</v>
      </c>
      <c r="F11" s="104">
        <v>0</v>
      </c>
    </row>
    <row r="12" spans="1:6" x14ac:dyDescent="0.25">
      <c r="A12" s="100"/>
      <c r="B12" s="105"/>
      <c r="C12" s="103" t="s">
        <v>100</v>
      </c>
      <c r="D12" s="104">
        <v>0</v>
      </c>
      <c r="E12" s="104">
        <v>0</v>
      </c>
      <c r="F12" s="104">
        <v>0</v>
      </c>
    </row>
    <row r="13" spans="1:6" ht="25.5" x14ac:dyDescent="0.25">
      <c r="A13" s="107">
        <v>5</v>
      </c>
      <c r="B13" s="108"/>
      <c r="C13" s="93" t="s">
        <v>19</v>
      </c>
      <c r="D13" s="104">
        <v>0</v>
      </c>
      <c r="E13" s="104">
        <v>0</v>
      </c>
      <c r="F13" s="104">
        <v>0</v>
      </c>
    </row>
    <row r="14" spans="1:6" ht="25.5" x14ac:dyDescent="0.25">
      <c r="A14" s="105"/>
      <c r="B14" s="105">
        <v>54</v>
      </c>
      <c r="C14" s="109" t="s">
        <v>26</v>
      </c>
      <c r="D14" s="104">
        <v>0</v>
      </c>
      <c r="E14" s="104">
        <v>0</v>
      </c>
      <c r="F14" s="110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4"/>
  <sheetViews>
    <sheetView workbookViewId="0">
      <selection activeCell="D5" sqref="D5"/>
    </sheetView>
  </sheetViews>
  <sheetFormatPr defaultRowHeight="15" x14ac:dyDescent="0.25"/>
  <cols>
    <col min="1" max="4" width="25.28515625" customWidth="1"/>
  </cols>
  <sheetData>
    <row r="1" spans="1:4" ht="48.75" customHeight="1" x14ac:dyDescent="0.25">
      <c r="A1" s="156" t="s">
        <v>162</v>
      </c>
      <c r="B1" s="156"/>
      <c r="C1" s="156"/>
      <c r="D1" s="156"/>
    </row>
    <row r="2" spans="1:4" ht="18" x14ac:dyDescent="0.25">
      <c r="A2" s="3"/>
      <c r="B2" s="3"/>
      <c r="C2" s="3"/>
      <c r="D2" s="3"/>
    </row>
    <row r="3" spans="1:4" ht="15.75" x14ac:dyDescent="0.25">
      <c r="A3" s="156" t="s">
        <v>120</v>
      </c>
      <c r="B3" s="156"/>
      <c r="C3" s="156"/>
      <c r="D3" s="156"/>
    </row>
    <row r="4" spans="1:4" ht="18" x14ac:dyDescent="0.25">
      <c r="A4" s="3"/>
      <c r="B4" s="3"/>
      <c r="C4" s="4"/>
      <c r="D4" s="4"/>
    </row>
    <row r="5" spans="1:4" x14ac:dyDescent="0.25">
      <c r="A5" s="92" t="s">
        <v>85</v>
      </c>
      <c r="B5" s="91" t="s">
        <v>159</v>
      </c>
      <c r="C5" s="91" t="s">
        <v>119</v>
      </c>
      <c r="D5" s="91" t="s">
        <v>160</v>
      </c>
    </row>
    <row r="6" spans="1:4" x14ac:dyDescent="0.25">
      <c r="A6" s="100" t="s">
        <v>99</v>
      </c>
      <c r="B6" s="104">
        <v>0</v>
      </c>
      <c r="C6" s="104">
        <v>0</v>
      </c>
      <c r="D6" s="104">
        <v>0</v>
      </c>
    </row>
    <row r="7" spans="1:4" ht="25.5" x14ac:dyDescent="0.25">
      <c r="A7" s="100" t="s">
        <v>101</v>
      </c>
      <c r="B7" s="104">
        <v>0</v>
      </c>
      <c r="C7" s="104">
        <v>0</v>
      </c>
      <c r="D7" s="104">
        <v>0</v>
      </c>
    </row>
    <row r="8" spans="1:4" ht="25.5" x14ac:dyDescent="0.25">
      <c r="A8" s="96" t="s">
        <v>102</v>
      </c>
      <c r="B8" s="104">
        <v>0</v>
      </c>
      <c r="C8" s="104">
        <v>0</v>
      </c>
      <c r="D8" s="104">
        <v>0</v>
      </c>
    </row>
    <row r="9" spans="1:4" x14ac:dyDescent="0.25">
      <c r="A9" s="96"/>
      <c r="B9" s="104">
        <v>0</v>
      </c>
      <c r="C9" s="104">
        <v>0</v>
      </c>
      <c r="D9" s="104">
        <v>0</v>
      </c>
    </row>
    <row r="10" spans="1:4" x14ac:dyDescent="0.25">
      <c r="A10" s="100" t="s">
        <v>100</v>
      </c>
      <c r="B10" s="104">
        <v>0</v>
      </c>
      <c r="C10" s="104">
        <v>0</v>
      </c>
      <c r="D10" s="104">
        <v>0</v>
      </c>
    </row>
    <row r="11" spans="1:4" x14ac:dyDescent="0.25">
      <c r="A11" s="93" t="s">
        <v>86</v>
      </c>
      <c r="B11" s="104">
        <v>0</v>
      </c>
      <c r="C11" s="104">
        <v>0</v>
      </c>
      <c r="D11" s="104">
        <v>0</v>
      </c>
    </row>
    <row r="12" spans="1:4" x14ac:dyDescent="0.25">
      <c r="A12" s="94" t="s">
        <v>103</v>
      </c>
      <c r="B12" s="104">
        <v>0</v>
      </c>
      <c r="C12" s="104">
        <v>0</v>
      </c>
      <c r="D12" s="110">
        <v>0</v>
      </c>
    </row>
    <row r="13" spans="1:4" x14ac:dyDescent="0.25">
      <c r="A13" s="93" t="s">
        <v>89</v>
      </c>
      <c r="B13" s="104">
        <v>0</v>
      </c>
      <c r="C13" s="104">
        <v>0</v>
      </c>
      <c r="D13" s="110">
        <v>0</v>
      </c>
    </row>
    <row r="14" spans="1:4" x14ac:dyDescent="0.25">
      <c r="A14" s="94" t="s">
        <v>104</v>
      </c>
      <c r="B14" s="104">
        <v>0</v>
      </c>
      <c r="C14" s="104">
        <v>0</v>
      </c>
      <c r="D14" s="110">
        <v>0</v>
      </c>
    </row>
  </sheetData>
  <mergeCells count="2">
    <mergeCell ref="A1:D1"/>
    <mergeCell ref="A3:D3"/>
  </mergeCells>
  <pageMargins left="0.7" right="0.7" top="0.75" bottom="0.75" header="0.3" footer="0.3"/>
  <pageSetup paperSize="9" scale="8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Z88"/>
  <sheetViews>
    <sheetView topLeftCell="A67" zoomScaleNormal="100" workbookViewId="0">
      <selection activeCell="E16" sqref="E16"/>
    </sheetView>
  </sheetViews>
  <sheetFormatPr defaultRowHeight="15" x14ac:dyDescent="0.25"/>
  <cols>
    <col min="1" max="1" width="22.28515625" customWidth="1"/>
    <col min="2" max="2" width="26.42578125" customWidth="1"/>
    <col min="3" max="3" width="17.7109375" customWidth="1"/>
    <col min="4" max="4" width="16" customWidth="1"/>
    <col min="5" max="5" width="14.28515625" customWidth="1"/>
  </cols>
  <sheetData>
    <row r="1" spans="1:7" ht="52.5" customHeight="1" x14ac:dyDescent="0.25">
      <c r="A1" s="156" t="s">
        <v>163</v>
      </c>
      <c r="B1" s="156"/>
      <c r="C1" s="156"/>
      <c r="D1" s="156"/>
      <c r="E1" s="156"/>
      <c r="F1" s="156"/>
      <c r="G1" s="156"/>
    </row>
    <row r="2" spans="1:7" x14ac:dyDescent="0.25">
      <c r="A2" s="118"/>
      <c r="B2" s="118"/>
      <c r="C2" s="118"/>
      <c r="D2" s="118"/>
      <c r="E2" s="118"/>
      <c r="F2" s="118"/>
      <c r="G2" s="118"/>
    </row>
    <row r="3" spans="1:7" ht="15.75" x14ac:dyDescent="0.25">
      <c r="A3" s="156" t="s">
        <v>20</v>
      </c>
      <c r="B3" s="156"/>
      <c r="C3" s="156"/>
      <c r="D3" s="156"/>
      <c r="E3" s="156"/>
      <c r="F3" s="118"/>
      <c r="G3" s="118"/>
    </row>
    <row r="4" spans="1:7" ht="18" x14ac:dyDescent="0.25">
      <c r="A4" s="3"/>
      <c r="B4" s="3"/>
      <c r="C4" s="3"/>
      <c r="D4" s="4"/>
      <c r="E4" s="4"/>
    </row>
    <row r="5" spans="1:7" ht="25.5" x14ac:dyDescent="0.25">
      <c r="A5" s="15" t="s">
        <v>22</v>
      </c>
      <c r="B5" s="14" t="s">
        <v>23</v>
      </c>
      <c r="C5" s="15" t="s">
        <v>159</v>
      </c>
      <c r="D5" s="15" t="s">
        <v>110</v>
      </c>
      <c r="E5" s="15" t="s">
        <v>160</v>
      </c>
    </row>
    <row r="6" spans="1:7" x14ac:dyDescent="0.25">
      <c r="A6" s="15">
        <v>1</v>
      </c>
      <c r="B6" s="14">
        <v>2</v>
      </c>
      <c r="C6" s="15">
        <v>3</v>
      </c>
      <c r="D6" s="15">
        <v>4</v>
      </c>
      <c r="E6" s="15">
        <v>5</v>
      </c>
    </row>
    <row r="7" spans="1:7" ht="38.25" x14ac:dyDescent="0.25">
      <c r="A7" s="88" t="s">
        <v>142</v>
      </c>
      <c r="B7" s="89" t="s">
        <v>144</v>
      </c>
      <c r="C7" s="15"/>
      <c r="D7" s="15"/>
      <c r="E7" s="15"/>
    </row>
    <row r="8" spans="1:7" ht="25.5" x14ac:dyDescent="0.25">
      <c r="A8" s="88" t="s">
        <v>152</v>
      </c>
      <c r="B8" s="89" t="s">
        <v>150</v>
      </c>
      <c r="C8" s="15"/>
      <c r="D8" s="15"/>
      <c r="E8" s="15"/>
    </row>
    <row r="9" spans="1:7" x14ac:dyDescent="0.25">
      <c r="A9" s="142" t="s">
        <v>148</v>
      </c>
      <c r="B9" s="89" t="s">
        <v>149</v>
      </c>
      <c r="C9" s="15"/>
      <c r="D9" s="15"/>
      <c r="E9" s="15"/>
    </row>
    <row r="10" spans="1:7" ht="25.5" x14ac:dyDescent="0.25">
      <c r="A10" s="83" t="s">
        <v>121</v>
      </c>
      <c r="B10" s="38" t="s">
        <v>145</v>
      </c>
      <c r="C10" s="23">
        <f>SUM(C11+C46+C51+C56+C61+C66+C71)</f>
        <v>939474</v>
      </c>
      <c r="D10" s="23">
        <f>SUM(E10-C10)</f>
        <v>134364</v>
      </c>
      <c r="E10" s="23">
        <f>SUM(E11+E46+E51+E56+E61+E66+E71)</f>
        <v>1073838</v>
      </c>
    </row>
    <row r="11" spans="1:7" x14ac:dyDescent="0.25">
      <c r="A11" s="84" t="s">
        <v>122</v>
      </c>
      <c r="B11" s="42" t="s">
        <v>43</v>
      </c>
      <c r="C11" s="23">
        <f>SUM(C12+C16+C22+C28+C32+C37+C42)</f>
        <v>894535</v>
      </c>
      <c r="D11" s="23">
        <f t="shared" ref="D11:D74" si="0">SUM(E11-C11)</f>
        <v>138049</v>
      </c>
      <c r="E11" s="23">
        <f>SUM(E12+E16+E22+E28+E32+E37+E42)</f>
        <v>1032584</v>
      </c>
    </row>
    <row r="12" spans="1:7" ht="29.25" customHeight="1" x14ac:dyDescent="0.25">
      <c r="A12" s="119" t="s">
        <v>44</v>
      </c>
      <c r="B12" s="120" t="s">
        <v>45</v>
      </c>
      <c r="C12" s="121">
        <f>C13</f>
        <v>658644</v>
      </c>
      <c r="D12" s="128">
        <f t="shared" si="0"/>
        <v>108908.09999999998</v>
      </c>
      <c r="E12" s="121">
        <f>E13</f>
        <v>767552.1</v>
      </c>
    </row>
    <row r="13" spans="1:7" x14ac:dyDescent="0.25">
      <c r="A13" s="123">
        <v>3</v>
      </c>
      <c r="B13" s="124" t="s">
        <v>13</v>
      </c>
      <c r="C13" s="125">
        <f>SUM(C14:C15)</f>
        <v>658644</v>
      </c>
      <c r="D13" s="127">
        <f t="shared" si="0"/>
        <v>108908.09999999998</v>
      </c>
      <c r="E13" s="125">
        <f>E14+E15</f>
        <v>767552.1</v>
      </c>
    </row>
    <row r="14" spans="1:7" x14ac:dyDescent="0.25">
      <c r="A14" s="87">
        <v>31</v>
      </c>
      <c r="B14" s="82" t="s">
        <v>14</v>
      </c>
      <c r="C14" s="25">
        <v>619621</v>
      </c>
      <c r="D14" s="23">
        <f t="shared" si="0"/>
        <v>103400</v>
      </c>
      <c r="E14" s="25">
        <v>723021</v>
      </c>
    </row>
    <row r="15" spans="1:7" x14ac:dyDescent="0.25">
      <c r="A15" s="87">
        <v>32</v>
      </c>
      <c r="B15" s="82" t="s">
        <v>24</v>
      </c>
      <c r="C15" s="25">
        <v>39023</v>
      </c>
      <c r="D15" s="23">
        <f t="shared" si="0"/>
        <v>5508.0999999999985</v>
      </c>
      <c r="E15" s="25">
        <v>44531.1</v>
      </c>
    </row>
    <row r="16" spans="1:7" ht="27.75" customHeight="1" x14ac:dyDescent="0.25">
      <c r="A16" s="119" t="s">
        <v>46</v>
      </c>
      <c r="B16" s="122" t="s">
        <v>125</v>
      </c>
      <c r="C16" s="121">
        <f>SUM(C17+C20)</f>
        <v>1380</v>
      </c>
      <c r="D16" s="128">
        <f t="shared" si="0"/>
        <v>0</v>
      </c>
      <c r="E16" s="121">
        <f>SUM(E17+E20)</f>
        <v>1380</v>
      </c>
    </row>
    <row r="17" spans="1:5" x14ac:dyDescent="0.25">
      <c r="A17" s="123">
        <v>3</v>
      </c>
      <c r="B17" s="124" t="s">
        <v>13</v>
      </c>
      <c r="C17" s="125">
        <v>0</v>
      </c>
      <c r="D17" s="127">
        <f t="shared" si="0"/>
        <v>1380</v>
      </c>
      <c r="E17" s="125">
        <f>SUM(E18:E19)</f>
        <v>1380</v>
      </c>
    </row>
    <row r="18" spans="1:5" x14ac:dyDescent="0.25">
      <c r="A18" s="87">
        <v>32</v>
      </c>
      <c r="B18" s="82" t="s">
        <v>24</v>
      </c>
      <c r="C18" s="25">
        <v>0</v>
      </c>
      <c r="D18" s="23">
        <f t="shared" si="0"/>
        <v>1380</v>
      </c>
      <c r="E18" s="25">
        <v>1380</v>
      </c>
    </row>
    <row r="19" spans="1:5" x14ac:dyDescent="0.25">
      <c r="A19" s="87">
        <v>34</v>
      </c>
      <c r="B19" s="82" t="s">
        <v>47</v>
      </c>
      <c r="C19" s="25">
        <v>0</v>
      </c>
      <c r="D19" s="23">
        <f t="shared" si="0"/>
        <v>0</v>
      </c>
      <c r="E19" s="25">
        <v>0</v>
      </c>
    </row>
    <row r="20" spans="1:5" x14ac:dyDescent="0.25">
      <c r="A20" s="123">
        <v>4</v>
      </c>
      <c r="B20" s="124" t="s">
        <v>13</v>
      </c>
      <c r="C20" s="125">
        <f>SUM(C21)</f>
        <v>1380</v>
      </c>
      <c r="D20" s="127">
        <f t="shared" si="0"/>
        <v>-1380</v>
      </c>
      <c r="E20" s="125">
        <f>SUM(E21)</f>
        <v>0</v>
      </c>
    </row>
    <row r="21" spans="1:5" ht="30.75" customHeight="1" x14ac:dyDescent="0.25">
      <c r="A21" s="87">
        <v>42</v>
      </c>
      <c r="B21" s="82" t="s">
        <v>15</v>
      </c>
      <c r="C21" s="25">
        <v>1380</v>
      </c>
      <c r="D21" s="23">
        <f t="shared" si="0"/>
        <v>-1380</v>
      </c>
      <c r="E21" s="25">
        <v>0</v>
      </c>
    </row>
    <row r="22" spans="1:5" ht="30.75" customHeight="1" x14ac:dyDescent="0.25">
      <c r="A22" s="119" t="s">
        <v>123</v>
      </c>
      <c r="B22" s="122" t="s">
        <v>124</v>
      </c>
      <c r="C22" s="121">
        <f>SUM(C23+C26)</f>
        <v>112814</v>
      </c>
      <c r="D22" s="128">
        <f t="shared" si="0"/>
        <v>0</v>
      </c>
      <c r="E22" s="121">
        <f>SUM(E23+E26)</f>
        <v>112814</v>
      </c>
    </row>
    <row r="23" spans="1:5" ht="18.75" customHeight="1" x14ac:dyDescent="0.25">
      <c r="A23" s="126">
        <v>3</v>
      </c>
      <c r="B23" s="124" t="s">
        <v>13</v>
      </c>
      <c r="C23" s="125">
        <f>SUM(C24:C25)</f>
        <v>107558</v>
      </c>
      <c r="D23" s="127">
        <f t="shared" si="0"/>
        <v>0</v>
      </c>
      <c r="E23" s="125">
        <f>SUM(E24:E25)</f>
        <v>107558</v>
      </c>
    </row>
    <row r="24" spans="1:5" ht="18.75" customHeight="1" x14ac:dyDescent="0.25">
      <c r="A24" s="87">
        <v>32</v>
      </c>
      <c r="B24" s="82" t="s">
        <v>24</v>
      </c>
      <c r="C24" s="25">
        <v>106894</v>
      </c>
      <c r="D24" s="23">
        <f t="shared" si="0"/>
        <v>0</v>
      </c>
      <c r="E24" s="25">
        <v>106894</v>
      </c>
    </row>
    <row r="25" spans="1:5" ht="18.75" customHeight="1" x14ac:dyDescent="0.25">
      <c r="A25" s="87">
        <v>34</v>
      </c>
      <c r="B25" s="82" t="s">
        <v>47</v>
      </c>
      <c r="C25" s="25">
        <v>664</v>
      </c>
      <c r="D25" s="23">
        <f t="shared" si="0"/>
        <v>0</v>
      </c>
      <c r="E25" s="25">
        <v>664</v>
      </c>
    </row>
    <row r="26" spans="1:5" ht="18.75" customHeight="1" x14ac:dyDescent="0.25">
      <c r="A26" s="123">
        <v>4</v>
      </c>
      <c r="B26" s="124" t="s">
        <v>13</v>
      </c>
      <c r="C26" s="125">
        <f>SUM(C27)</f>
        <v>5256</v>
      </c>
      <c r="D26" s="127">
        <f t="shared" si="0"/>
        <v>0</v>
      </c>
      <c r="E26" s="125">
        <f>SUM(E27)</f>
        <v>5256</v>
      </c>
    </row>
    <row r="27" spans="1:5" ht="27" customHeight="1" x14ac:dyDescent="0.25">
      <c r="A27" s="87">
        <v>42</v>
      </c>
      <c r="B27" s="82" t="s">
        <v>15</v>
      </c>
      <c r="C27" s="25">
        <v>5256</v>
      </c>
      <c r="D27" s="23">
        <f t="shared" si="0"/>
        <v>0</v>
      </c>
      <c r="E27" s="25">
        <v>5256</v>
      </c>
    </row>
    <row r="28" spans="1:5" ht="27" customHeight="1" x14ac:dyDescent="0.25">
      <c r="A28" s="119" t="s">
        <v>51</v>
      </c>
      <c r="B28" s="122" t="s">
        <v>124</v>
      </c>
      <c r="C28" s="121">
        <f t="shared" ref="C28:E28" si="1">C29</f>
        <v>113335</v>
      </c>
      <c r="D28" s="128">
        <f t="shared" si="0"/>
        <v>17412</v>
      </c>
      <c r="E28" s="121">
        <f t="shared" si="1"/>
        <v>130747</v>
      </c>
    </row>
    <row r="29" spans="1:5" ht="18.75" customHeight="1" x14ac:dyDescent="0.25">
      <c r="A29" s="126">
        <v>3</v>
      </c>
      <c r="B29" s="124" t="s">
        <v>13</v>
      </c>
      <c r="C29" s="125">
        <f>SUM(C30:C31)</f>
        <v>113335</v>
      </c>
      <c r="D29" s="127">
        <f t="shared" si="0"/>
        <v>17412</v>
      </c>
      <c r="E29" s="125">
        <f>SUM(E30:E31)</f>
        <v>130747</v>
      </c>
    </row>
    <row r="30" spans="1:5" ht="18.75" customHeight="1" x14ac:dyDescent="0.25">
      <c r="A30" s="87">
        <v>31</v>
      </c>
      <c r="B30" s="82" t="s">
        <v>14</v>
      </c>
      <c r="C30" s="25">
        <v>112060</v>
      </c>
      <c r="D30" s="23">
        <f t="shared" si="0"/>
        <v>16246</v>
      </c>
      <c r="E30" s="25">
        <v>128306</v>
      </c>
    </row>
    <row r="31" spans="1:5" ht="17.25" customHeight="1" x14ac:dyDescent="0.25">
      <c r="A31" s="87">
        <v>32</v>
      </c>
      <c r="B31" s="82" t="s">
        <v>24</v>
      </c>
      <c r="C31" s="25">
        <v>1275</v>
      </c>
      <c r="D31" s="23">
        <f t="shared" si="0"/>
        <v>1166</v>
      </c>
      <c r="E31" s="25">
        <v>2441</v>
      </c>
    </row>
    <row r="32" spans="1:5" ht="23.25" customHeight="1" x14ac:dyDescent="0.25">
      <c r="A32" s="119" t="s">
        <v>72</v>
      </c>
      <c r="B32" s="122" t="s">
        <v>126</v>
      </c>
      <c r="C32" s="121">
        <f>SUM(C33+C35)</f>
        <v>4911</v>
      </c>
      <c r="D32" s="128">
        <f t="shared" si="0"/>
        <v>0</v>
      </c>
      <c r="E32" s="121">
        <f>SUM(E33+E35)</f>
        <v>4911</v>
      </c>
    </row>
    <row r="33" spans="1:5" ht="17.25" customHeight="1" x14ac:dyDescent="0.25">
      <c r="A33" s="126">
        <v>3</v>
      </c>
      <c r="B33" s="124" t="s">
        <v>13</v>
      </c>
      <c r="C33" s="125">
        <f>SUM(C34)</f>
        <v>3318</v>
      </c>
      <c r="D33" s="127">
        <f t="shared" si="0"/>
        <v>0</v>
      </c>
      <c r="E33" s="125">
        <f>SUM(E34)</f>
        <v>3318</v>
      </c>
    </row>
    <row r="34" spans="1:5" ht="17.25" customHeight="1" x14ac:dyDescent="0.25">
      <c r="A34" s="87">
        <v>32</v>
      </c>
      <c r="B34" s="82" t="s">
        <v>24</v>
      </c>
      <c r="C34" s="25">
        <v>3318</v>
      </c>
      <c r="D34" s="23">
        <f t="shared" si="0"/>
        <v>0</v>
      </c>
      <c r="E34" s="25">
        <v>3318</v>
      </c>
    </row>
    <row r="35" spans="1:5" ht="17.25" customHeight="1" x14ac:dyDescent="0.25">
      <c r="A35" s="123">
        <v>4</v>
      </c>
      <c r="B35" s="124" t="s">
        <v>13</v>
      </c>
      <c r="C35" s="125">
        <f>SUM(C36)</f>
        <v>1593</v>
      </c>
      <c r="D35" s="127">
        <f t="shared" si="0"/>
        <v>0</v>
      </c>
      <c r="E35" s="125">
        <f>SUM(E36)</f>
        <v>1593</v>
      </c>
    </row>
    <row r="36" spans="1:5" ht="25.5" customHeight="1" x14ac:dyDescent="0.25">
      <c r="A36" s="87">
        <v>42</v>
      </c>
      <c r="B36" s="82" t="s">
        <v>15</v>
      </c>
      <c r="C36" s="25">
        <v>1593</v>
      </c>
      <c r="D36" s="23">
        <f t="shared" si="0"/>
        <v>0</v>
      </c>
      <c r="E36" s="25">
        <v>1593</v>
      </c>
    </row>
    <row r="37" spans="1:5" ht="25.5" customHeight="1" x14ac:dyDescent="0.25">
      <c r="A37" s="119" t="s">
        <v>52</v>
      </c>
      <c r="B37" s="122" t="s">
        <v>127</v>
      </c>
      <c r="C37" s="121">
        <f>SUM(C38+C40)</f>
        <v>3451</v>
      </c>
      <c r="D37" s="128">
        <f t="shared" si="0"/>
        <v>3634</v>
      </c>
      <c r="E37" s="121">
        <f>SUM(E38+E40)</f>
        <v>7085</v>
      </c>
    </row>
    <row r="38" spans="1:5" ht="20.25" customHeight="1" x14ac:dyDescent="0.25">
      <c r="A38" s="126">
        <v>3</v>
      </c>
      <c r="B38" s="124" t="s">
        <v>13</v>
      </c>
      <c r="C38" s="125">
        <f>SUM(C39)</f>
        <v>1651</v>
      </c>
      <c r="D38" s="127">
        <f t="shared" si="0"/>
        <v>4334</v>
      </c>
      <c r="E38" s="125">
        <f>SUM(E39)</f>
        <v>5985</v>
      </c>
    </row>
    <row r="39" spans="1:5" ht="20.25" customHeight="1" x14ac:dyDescent="0.25">
      <c r="A39" s="87">
        <v>32</v>
      </c>
      <c r="B39" s="82" t="s">
        <v>24</v>
      </c>
      <c r="C39" s="25">
        <v>1651</v>
      </c>
      <c r="D39" s="23">
        <f t="shared" si="0"/>
        <v>4334</v>
      </c>
      <c r="E39" s="25">
        <v>5985</v>
      </c>
    </row>
    <row r="40" spans="1:5" ht="18.75" customHeight="1" x14ac:dyDescent="0.25">
      <c r="A40" s="123">
        <v>4</v>
      </c>
      <c r="B40" s="124" t="s">
        <v>13</v>
      </c>
      <c r="C40" s="125">
        <f>SUM(C41)</f>
        <v>1800</v>
      </c>
      <c r="D40" s="127">
        <f t="shared" si="0"/>
        <v>-700</v>
      </c>
      <c r="E40" s="125">
        <f>SUM(E41)</f>
        <v>1100</v>
      </c>
    </row>
    <row r="41" spans="1:5" ht="25.5" customHeight="1" x14ac:dyDescent="0.25">
      <c r="A41" s="87">
        <v>42</v>
      </c>
      <c r="B41" s="82" t="s">
        <v>15</v>
      </c>
      <c r="C41" s="25">
        <v>1800</v>
      </c>
      <c r="D41" s="23">
        <f t="shared" si="0"/>
        <v>-700</v>
      </c>
      <c r="E41" s="25">
        <v>1100</v>
      </c>
    </row>
    <row r="42" spans="1:5" ht="25.5" x14ac:dyDescent="0.25">
      <c r="A42" s="119" t="s">
        <v>48</v>
      </c>
      <c r="B42" s="122" t="s">
        <v>50</v>
      </c>
      <c r="C42" s="121">
        <f t="shared" ref="C42:E43" si="2">C43</f>
        <v>0</v>
      </c>
      <c r="D42" s="128">
        <f t="shared" si="0"/>
        <v>8094.9</v>
      </c>
      <c r="E42" s="121">
        <f t="shared" si="2"/>
        <v>8094.9</v>
      </c>
    </row>
    <row r="43" spans="1:5" x14ac:dyDescent="0.25">
      <c r="A43" s="123">
        <v>3</v>
      </c>
      <c r="B43" s="124" t="s">
        <v>13</v>
      </c>
      <c r="C43" s="125">
        <f t="shared" si="2"/>
        <v>0</v>
      </c>
      <c r="D43" s="127">
        <f t="shared" si="0"/>
        <v>8094.9</v>
      </c>
      <c r="E43" s="125">
        <f t="shared" si="2"/>
        <v>8094.9</v>
      </c>
    </row>
    <row r="44" spans="1:5" x14ac:dyDescent="0.25">
      <c r="A44" s="87">
        <v>32</v>
      </c>
      <c r="B44" s="82" t="s">
        <v>24</v>
      </c>
      <c r="C44" s="25">
        <v>0</v>
      </c>
      <c r="D44" s="23">
        <f t="shared" si="0"/>
        <v>8094.9</v>
      </c>
      <c r="E44" s="25">
        <v>8094.9</v>
      </c>
    </row>
    <row r="45" spans="1:5" ht="12.75" customHeight="1" x14ac:dyDescent="0.25">
      <c r="A45" s="111"/>
      <c r="B45" s="112"/>
      <c r="C45" s="113"/>
      <c r="D45" s="129"/>
      <c r="E45" s="113"/>
    </row>
    <row r="46" spans="1:5" x14ac:dyDescent="0.25">
      <c r="A46" s="84" t="s">
        <v>147</v>
      </c>
      <c r="B46" s="42" t="s">
        <v>49</v>
      </c>
      <c r="C46" s="23">
        <f>C48</f>
        <v>8300</v>
      </c>
      <c r="D46" s="23">
        <f t="shared" si="0"/>
        <v>915</v>
      </c>
      <c r="E46" s="23">
        <f>E48</f>
        <v>9215</v>
      </c>
    </row>
    <row r="47" spans="1:5" ht="25.5" x14ac:dyDescent="0.25">
      <c r="A47" s="85" t="s">
        <v>44</v>
      </c>
      <c r="B47" s="37" t="s">
        <v>45</v>
      </c>
      <c r="C47" s="24">
        <f t="shared" ref="C47:E48" si="3">C48</f>
        <v>8300</v>
      </c>
      <c r="D47" s="23">
        <f t="shared" si="0"/>
        <v>915</v>
      </c>
      <c r="E47" s="24">
        <f t="shared" si="3"/>
        <v>9215</v>
      </c>
    </row>
    <row r="48" spans="1:5" x14ac:dyDescent="0.25">
      <c r="A48" s="86">
        <v>3</v>
      </c>
      <c r="B48" s="82" t="s">
        <v>13</v>
      </c>
      <c r="C48" s="25">
        <f t="shared" si="3"/>
        <v>8300</v>
      </c>
      <c r="D48" s="23">
        <f t="shared" si="0"/>
        <v>915</v>
      </c>
      <c r="E48" s="25">
        <f t="shared" si="3"/>
        <v>9215</v>
      </c>
    </row>
    <row r="49" spans="1:468" x14ac:dyDescent="0.25">
      <c r="A49" s="87">
        <v>32</v>
      </c>
      <c r="B49" s="82" t="s">
        <v>24</v>
      </c>
      <c r="C49" s="25">
        <v>8300</v>
      </c>
      <c r="D49" s="23">
        <f t="shared" si="0"/>
        <v>915</v>
      </c>
      <c r="E49" s="25">
        <v>9215</v>
      </c>
    </row>
    <row r="50" spans="1:468" x14ac:dyDescent="0.25">
      <c r="A50" s="111"/>
      <c r="B50" s="112"/>
      <c r="C50" s="113"/>
      <c r="D50" s="129"/>
      <c r="E50" s="113"/>
    </row>
    <row r="51" spans="1:468" ht="25.5" x14ac:dyDescent="0.25">
      <c r="A51" s="84" t="s">
        <v>146</v>
      </c>
      <c r="B51" s="42" t="s">
        <v>53</v>
      </c>
      <c r="C51" s="23">
        <f>SUM(C52)</f>
        <v>4500</v>
      </c>
      <c r="D51" s="23">
        <f t="shared" si="0"/>
        <v>0</v>
      </c>
      <c r="E51" s="23">
        <f>SUM(E52)</f>
        <v>4500</v>
      </c>
    </row>
    <row r="52" spans="1:468" ht="25.5" x14ac:dyDescent="0.25">
      <c r="A52" s="85" t="s">
        <v>44</v>
      </c>
      <c r="B52" s="37" t="s">
        <v>45</v>
      </c>
      <c r="C52" s="33">
        <f>SUM(C53)</f>
        <v>4500</v>
      </c>
      <c r="D52" s="23">
        <f t="shared" si="0"/>
        <v>0</v>
      </c>
      <c r="E52" s="33">
        <f>SUM(E53)</f>
        <v>4500</v>
      </c>
    </row>
    <row r="53" spans="1:468" ht="25.5" x14ac:dyDescent="0.25">
      <c r="A53" s="86">
        <v>4</v>
      </c>
      <c r="B53" s="82" t="s">
        <v>15</v>
      </c>
      <c r="C53" s="25">
        <f>C54</f>
        <v>4500</v>
      </c>
      <c r="D53" s="23">
        <f t="shared" si="0"/>
        <v>0</v>
      </c>
      <c r="E53" s="25">
        <f>SUM(E54)</f>
        <v>4500</v>
      </c>
    </row>
    <row r="54" spans="1:468" ht="38.25" x14ac:dyDescent="0.25">
      <c r="A54" s="87">
        <v>42</v>
      </c>
      <c r="B54" s="82" t="s">
        <v>32</v>
      </c>
      <c r="C54" s="25">
        <v>4500</v>
      </c>
      <c r="D54" s="23">
        <f t="shared" si="0"/>
        <v>0</v>
      </c>
      <c r="E54" s="25">
        <v>4500</v>
      </c>
    </row>
    <row r="55" spans="1:468" s="117" customFormat="1" x14ac:dyDescent="0.25">
      <c r="A55" s="111"/>
      <c r="B55" s="112"/>
      <c r="C55" s="113"/>
      <c r="D55" s="129"/>
      <c r="E55" s="113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8"/>
      <c r="ER55" s="118"/>
      <c r="ES55" s="118"/>
      <c r="ET55" s="118"/>
      <c r="EU55" s="118"/>
      <c r="EV55" s="118"/>
      <c r="EW55" s="118"/>
      <c r="EX55" s="118"/>
      <c r="EY55" s="118"/>
      <c r="EZ55" s="118"/>
      <c r="FA55" s="118"/>
      <c r="FB55" s="118"/>
      <c r="FC55" s="118"/>
      <c r="FD55" s="118"/>
      <c r="FE55" s="118"/>
      <c r="FF55" s="118"/>
      <c r="FG55" s="118"/>
      <c r="FH55" s="118"/>
      <c r="FI55" s="118"/>
      <c r="FJ55" s="118"/>
      <c r="FK55" s="118"/>
      <c r="FL55" s="118"/>
      <c r="FM55" s="118"/>
      <c r="FN55" s="118"/>
      <c r="FO55" s="118"/>
      <c r="FP55" s="118"/>
      <c r="FQ55" s="118"/>
      <c r="FR55" s="118"/>
      <c r="FS55" s="118"/>
      <c r="FT55" s="118"/>
      <c r="FU55" s="118"/>
      <c r="FV55" s="118"/>
      <c r="FW55" s="118"/>
      <c r="FX55" s="118"/>
      <c r="FY55" s="118"/>
      <c r="FZ55" s="118"/>
      <c r="GA55" s="118"/>
      <c r="GB55" s="118"/>
      <c r="GC55" s="118"/>
      <c r="GD55" s="118"/>
      <c r="GE55" s="118"/>
      <c r="GF55" s="118"/>
      <c r="GG55" s="118"/>
      <c r="GH55" s="118"/>
      <c r="GI55" s="118"/>
      <c r="GJ55" s="118"/>
      <c r="GK55" s="118"/>
      <c r="GL55" s="118"/>
      <c r="GM55" s="118"/>
      <c r="GN55" s="118"/>
      <c r="GO55" s="118"/>
      <c r="GP55" s="118"/>
      <c r="GQ55" s="118"/>
      <c r="GR55" s="118"/>
      <c r="GS55" s="118"/>
      <c r="GT55" s="118"/>
      <c r="GU55" s="118"/>
      <c r="GV55" s="118"/>
      <c r="GW55" s="118"/>
      <c r="GX55" s="118"/>
      <c r="GY55" s="118"/>
      <c r="GZ55" s="118"/>
      <c r="HA55" s="118"/>
      <c r="HB55" s="118"/>
      <c r="HC55" s="118"/>
      <c r="HD55" s="118"/>
      <c r="HE55" s="118"/>
      <c r="HF55" s="118"/>
      <c r="HG55" s="118"/>
      <c r="HH55" s="118"/>
      <c r="HI55" s="118"/>
      <c r="HJ55" s="118"/>
      <c r="HK55" s="118"/>
      <c r="HL55" s="118"/>
      <c r="HM55" s="118"/>
      <c r="HN55" s="118"/>
      <c r="HO55" s="118"/>
      <c r="HP55" s="118"/>
      <c r="HQ55" s="118"/>
      <c r="HR55" s="118"/>
      <c r="HS55" s="118"/>
      <c r="HT55" s="118"/>
      <c r="HU55" s="118"/>
      <c r="HV55" s="118"/>
      <c r="HW55" s="118"/>
      <c r="HX55" s="118"/>
      <c r="HY55" s="118"/>
      <c r="HZ55" s="118"/>
      <c r="IA55" s="118"/>
      <c r="IB55" s="118"/>
      <c r="IC55" s="118"/>
      <c r="ID55" s="118"/>
      <c r="IE55" s="118"/>
      <c r="IF55" s="118"/>
      <c r="IG55" s="118"/>
      <c r="IH55" s="118"/>
      <c r="II55" s="118"/>
      <c r="IJ55" s="118"/>
      <c r="IK55" s="118"/>
      <c r="IL55" s="118"/>
      <c r="IM55" s="118"/>
      <c r="IN55" s="118"/>
      <c r="IO55" s="118"/>
      <c r="IP55" s="118"/>
      <c r="IQ55" s="118"/>
      <c r="IR55" s="118"/>
      <c r="IS55" s="118"/>
      <c r="IT55" s="118"/>
      <c r="IU55" s="118"/>
      <c r="IV55" s="118"/>
      <c r="IW55" s="118"/>
      <c r="IX55" s="118"/>
      <c r="IY55" s="118"/>
      <c r="IZ55" s="118"/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8"/>
      <c r="JL55" s="118"/>
      <c r="JM55" s="118"/>
      <c r="JN55" s="118"/>
      <c r="JO55" s="118"/>
      <c r="JP55" s="118"/>
      <c r="JQ55" s="118"/>
      <c r="JR55" s="118"/>
      <c r="JS55" s="118"/>
      <c r="JT55" s="118"/>
      <c r="JU55" s="118"/>
      <c r="JV55" s="118"/>
      <c r="JW55" s="118"/>
      <c r="JX55" s="118"/>
      <c r="JY55" s="118"/>
      <c r="JZ55" s="118"/>
      <c r="KA55" s="118"/>
      <c r="KB55" s="118"/>
      <c r="KC55" s="118"/>
      <c r="KD55" s="118"/>
      <c r="KE55" s="118"/>
      <c r="KF55" s="118"/>
      <c r="KG55" s="118"/>
      <c r="KH55" s="118"/>
      <c r="KI55" s="118"/>
      <c r="KJ55" s="118"/>
      <c r="KK55" s="118"/>
      <c r="KL55" s="118"/>
      <c r="KM55" s="118"/>
      <c r="KN55" s="118"/>
      <c r="KO55" s="118"/>
      <c r="KP55" s="118"/>
      <c r="KQ55" s="118"/>
      <c r="KR55" s="118"/>
      <c r="KS55" s="118"/>
      <c r="KT55" s="118"/>
      <c r="KU55" s="118"/>
      <c r="KV55" s="118"/>
      <c r="KW55" s="118"/>
      <c r="KX55" s="118"/>
      <c r="KY55" s="118"/>
      <c r="KZ55" s="118"/>
      <c r="LA55" s="118"/>
      <c r="LB55" s="118"/>
      <c r="LC55" s="118"/>
      <c r="LD55" s="118"/>
      <c r="LE55" s="118"/>
      <c r="LF55" s="118"/>
      <c r="LG55" s="118"/>
      <c r="LH55" s="118"/>
      <c r="LI55" s="118"/>
      <c r="LJ55" s="118"/>
      <c r="LK55" s="118"/>
      <c r="LL55" s="118"/>
      <c r="LM55" s="118"/>
      <c r="LN55" s="118"/>
      <c r="LO55" s="118"/>
      <c r="LP55" s="118"/>
      <c r="LQ55" s="118"/>
      <c r="LR55" s="118"/>
      <c r="LS55" s="118"/>
      <c r="LT55" s="118"/>
      <c r="LU55" s="118"/>
      <c r="LV55" s="118"/>
      <c r="LW55" s="118"/>
      <c r="LX55" s="118"/>
      <c r="LY55" s="118"/>
      <c r="LZ55" s="118"/>
      <c r="MA55" s="118"/>
      <c r="MB55" s="118"/>
      <c r="MC55" s="118"/>
      <c r="MD55" s="118"/>
      <c r="ME55" s="118"/>
      <c r="MF55" s="118"/>
      <c r="MG55" s="118"/>
      <c r="MH55" s="118"/>
      <c r="MI55" s="118"/>
      <c r="MJ55" s="118"/>
      <c r="MK55" s="118"/>
      <c r="ML55" s="118"/>
      <c r="MM55" s="118"/>
      <c r="MN55" s="118"/>
      <c r="MO55" s="118"/>
      <c r="MP55" s="118"/>
      <c r="MQ55" s="118"/>
      <c r="MR55" s="118"/>
      <c r="MS55" s="118"/>
      <c r="MT55" s="118"/>
      <c r="MU55" s="118"/>
      <c r="MV55" s="118"/>
      <c r="MW55" s="118"/>
      <c r="MX55" s="118"/>
      <c r="MY55" s="118"/>
      <c r="MZ55" s="118"/>
      <c r="NA55" s="118"/>
      <c r="NB55" s="118"/>
      <c r="NC55" s="118"/>
      <c r="ND55" s="118"/>
      <c r="NE55" s="118"/>
      <c r="NF55" s="118"/>
      <c r="NG55" s="118"/>
      <c r="NH55" s="118"/>
      <c r="NI55" s="118"/>
      <c r="NJ55" s="118"/>
      <c r="NK55" s="118"/>
      <c r="NL55" s="118"/>
      <c r="NM55" s="118"/>
      <c r="NN55" s="118"/>
      <c r="NO55" s="118"/>
      <c r="NP55" s="118"/>
      <c r="NQ55" s="118"/>
      <c r="NR55" s="118"/>
      <c r="NS55" s="118"/>
      <c r="NT55" s="118"/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8"/>
      <c r="OF55" s="118"/>
      <c r="OG55" s="118"/>
      <c r="OH55" s="118"/>
      <c r="OI55" s="118"/>
      <c r="OJ55" s="118"/>
      <c r="OK55" s="118"/>
      <c r="OL55" s="118"/>
      <c r="OM55" s="118"/>
      <c r="ON55" s="118"/>
      <c r="OO55" s="118"/>
      <c r="OP55" s="118"/>
      <c r="OQ55" s="118"/>
      <c r="OR55" s="118"/>
      <c r="OS55" s="118"/>
      <c r="OT55" s="118"/>
      <c r="OU55" s="118"/>
      <c r="OV55" s="118"/>
      <c r="OW55" s="118"/>
      <c r="OX55" s="118"/>
      <c r="OY55" s="118"/>
      <c r="OZ55" s="118"/>
      <c r="PA55" s="118"/>
      <c r="PB55" s="118"/>
      <c r="PC55" s="118"/>
      <c r="PD55" s="118"/>
      <c r="PE55" s="118"/>
      <c r="PF55" s="118"/>
      <c r="PG55" s="118"/>
      <c r="PH55" s="118"/>
      <c r="PI55" s="118"/>
      <c r="PJ55" s="118"/>
      <c r="PK55" s="118"/>
      <c r="PL55" s="118"/>
      <c r="PM55" s="118"/>
      <c r="PN55" s="118"/>
      <c r="PO55" s="118"/>
      <c r="PP55" s="118"/>
      <c r="PQ55" s="118"/>
      <c r="PR55" s="118"/>
      <c r="PS55" s="118"/>
      <c r="PT55" s="118"/>
      <c r="PU55" s="118"/>
      <c r="PV55" s="118"/>
      <c r="PW55" s="118"/>
      <c r="PX55" s="118"/>
      <c r="PY55" s="118"/>
      <c r="PZ55" s="118"/>
      <c r="QA55" s="118"/>
      <c r="QB55" s="118"/>
      <c r="QC55" s="118"/>
      <c r="QD55" s="118"/>
      <c r="QE55" s="118"/>
      <c r="QF55" s="118"/>
      <c r="QG55" s="118"/>
      <c r="QH55" s="118"/>
      <c r="QI55" s="118"/>
      <c r="QJ55" s="118"/>
      <c r="QK55" s="118"/>
      <c r="QL55" s="118"/>
      <c r="QM55" s="118"/>
      <c r="QN55" s="118"/>
      <c r="QO55" s="118"/>
      <c r="QP55" s="118"/>
      <c r="QQ55" s="118"/>
      <c r="QR55" s="118"/>
      <c r="QS55" s="118"/>
      <c r="QT55" s="118"/>
      <c r="QU55" s="118"/>
      <c r="QV55" s="118"/>
      <c r="QW55" s="118"/>
      <c r="QX55" s="118"/>
      <c r="QY55" s="118"/>
      <c r="QZ55" s="118"/>
    </row>
    <row r="56" spans="1:468" ht="32.25" customHeight="1" x14ac:dyDescent="0.25">
      <c r="A56" s="84" t="s">
        <v>128</v>
      </c>
      <c r="B56" s="42" t="s">
        <v>129</v>
      </c>
      <c r="C56" s="23">
        <f>SUM(C57)</f>
        <v>9999</v>
      </c>
      <c r="D56" s="23">
        <f t="shared" si="0"/>
        <v>0</v>
      </c>
      <c r="E56" s="23">
        <f>SUM(E57)</f>
        <v>9999</v>
      </c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8"/>
      <c r="DE56" s="118"/>
      <c r="DF56" s="118"/>
      <c r="DG56" s="118"/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8"/>
      <c r="EF56" s="118"/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8"/>
      <c r="ER56" s="118"/>
      <c r="ES56" s="118"/>
      <c r="ET56" s="118"/>
      <c r="EU56" s="118"/>
      <c r="EV56" s="118"/>
      <c r="EW56" s="118"/>
      <c r="EX56" s="118"/>
      <c r="EY56" s="118"/>
      <c r="EZ56" s="118"/>
      <c r="FA56" s="118"/>
      <c r="FB56" s="118"/>
      <c r="FC56" s="118"/>
      <c r="FD56" s="118"/>
      <c r="FE56" s="118"/>
      <c r="FF56" s="118"/>
      <c r="FG56" s="118"/>
      <c r="FH56" s="118"/>
      <c r="FI56" s="118"/>
      <c r="FJ56" s="118"/>
      <c r="FK56" s="118"/>
      <c r="FL56" s="118"/>
      <c r="FM56" s="118"/>
      <c r="FN56" s="118"/>
      <c r="FO56" s="118"/>
      <c r="FP56" s="118"/>
      <c r="FQ56" s="118"/>
      <c r="FR56" s="118"/>
      <c r="FS56" s="118"/>
      <c r="FT56" s="118"/>
      <c r="FU56" s="118"/>
      <c r="FV56" s="118"/>
      <c r="FW56" s="118"/>
      <c r="FX56" s="118"/>
      <c r="FY56" s="118"/>
      <c r="FZ56" s="118"/>
      <c r="GA56" s="118"/>
      <c r="GB56" s="118"/>
      <c r="GC56" s="118"/>
      <c r="GD56" s="118"/>
      <c r="GE56" s="118"/>
      <c r="GF56" s="118"/>
      <c r="GG56" s="118"/>
      <c r="GH56" s="118"/>
      <c r="GI56" s="118"/>
      <c r="GJ56" s="118"/>
      <c r="GK56" s="118"/>
      <c r="GL56" s="118"/>
      <c r="GM56" s="118"/>
      <c r="GN56" s="118"/>
      <c r="GO56" s="118"/>
      <c r="GP56" s="118"/>
      <c r="GQ56" s="118"/>
      <c r="GR56" s="118"/>
      <c r="GS56" s="118"/>
      <c r="GT56" s="118"/>
      <c r="GU56" s="118"/>
      <c r="GV56" s="118"/>
      <c r="GW56" s="118"/>
      <c r="GX56" s="118"/>
      <c r="GY56" s="118"/>
      <c r="GZ56" s="118"/>
      <c r="HA56" s="118"/>
      <c r="HB56" s="118"/>
      <c r="HC56" s="118"/>
      <c r="HD56" s="118"/>
      <c r="HE56" s="118"/>
      <c r="HF56" s="118"/>
      <c r="HG56" s="118"/>
      <c r="HH56" s="118"/>
      <c r="HI56" s="118"/>
      <c r="HJ56" s="118"/>
      <c r="HK56" s="118"/>
      <c r="HL56" s="118"/>
      <c r="HM56" s="118"/>
      <c r="HN56" s="118"/>
      <c r="HO56" s="118"/>
      <c r="HP56" s="118"/>
      <c r="HQ56" s="118"/>
      <c r="HR56" s="118"/>
      <c r="HS56" s="118"/>
      <c r="HT56" s="118"/>
      <c r="HU56" s="118"/>
      <c r="HV56" s="118"/>
      <c r="HW56" s="118"/>
      <c r="HX56" s="118"/>
      <c r="HY56" s="118"/>
      <c r="HZ56" s="118"/>
      <c r="IA56" s="118"/>
      <c r="IB56" s="118"/>
      <c r="IC56" s="118"/>
      <c r="ID56" s="118"/>
      <c r="IE56" s="118"/>
      <c r="IF56" s="118"/>
      <c r="IG56" s="118"/>
      <c r="IH56" s="118"/>
      <c r="II56" s="118"/>
      <c r="IJ56" s="118"/>
      <c r="IK56" s="118"/>
      <c r="IL56" s="118"/>
      <c r="IM56" s="118"/>
      <c r="IN56" s="118"/>
      <c r="IO56" s="118"/>
      <c r="IP56" s="118"/>
      <c r="IQ56" s="118"/>
      <c r="IR56" s="118"/>
      <c r="IS56" s="118"/>
      <c r="IT56" s="118"/>
      <c r="IU56" s="118"/>
      <c r="IV56" s="118"/>
      <c r="IW56" s="118"/>
      <c r="IX56" s="118"/>
      <c r="IY56" s="118"/>
      <c r="IZ56" s="118"/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8"/>
      <c r="JL56" s="118"/>
      <c r="JM56" s="118"/>
      <c r="JN56" s="118"/>
      <c r="JO56" s="118"/>
      <c r="JP56" s="118"/>
      <c r="JQ56" s="118"/>
      <c r="JR56" s="118"/>
      <c r="JS56" s="118"/>
      <c r="JT56" s="118"/>
      <c r="JU56" s="118"/>
      <c r="JV56" s="118"/>
      <c r="JW56" s="118"/>
      <c r="JX56" s="118"/>
      <c r="JY56" s="118"/>
      <c r="JZ56" s="118"/>
      <c r="KA56" s="118"/>
      <c r="KB56" s="118"/>
      <c r="KC56" s="118"/>
      <c r="KD56" s="118"/>
      <c r="KE56" s="118"/>
      <c r="KF56" s="118"/>
      <c r="KG56" s="118"/>
      <c r="KH56" s="118"/>
      <c r="KI56" s="118"/>
      <c r="KJ56" s="118"/>
      <c r="KK56" s="118"/>
      <c r="KL56" s="118"/>
      <c r="KM56" s="118"/>
      <c r="KN56" s="118"/>
      <c r="KO56" s="118"/>
      <c r="KP56" s="118"/>
      <c r="KQ56" s="118"/>
      <c r="KR56" s="118"/>
      <c r="KS56" s="118"/>
      <c r="KT56" s="118"/>
      <c r="KU56" s="118"/>
      <c r="KV56" s="118"/>
      <c r="KW56" s="118"/>
      <c r="KX56" s="118"/>
      <c r="KY56" s="118"/>
      <c r="KZ56" s="118"/>
      <c r="LA56" s="118"/>
      <c r="LB56" s="118"/>
      <c r="LC56" s="118"/>
      <c r="LD56" s="118"/>
      <c r="LE56" s="118"/>
      <c r="LF56" s="118"/>
      <c r="LG56" s="118"/>
      <c r="LH56" s="118"/>
      <c r="LI56" s="118"/>
      <c r="LJ56" s="118"/>
      <c r="LK56" s="118"/>
      <c r="LL56" s="118"/>
      <c r="LM56" s="118"/>
      <c r="LN56" s="118"/>
      <c r="LO56" s="118"/>
      <c r="LP56" s="118"/>
      <c r="LQ56" s="118"/>
      <c r="LR56" s="118"/>
      <c r="LS56" s="118"/>
      <c r="LT56" s="118"/>
      <c r="LU56" s="118"/>
      <c r="LV56" s="118"/>
      <c r="LW56" s="118"/>
      <c r="LX56" s="118"/>
      <c r="LY56" s="118"/>
      <c r="LZ56" s="118"/>
      <c r="MA56" s="118"/>
      <c r="MB56" s="118"/>
      <c r="MC56" s="118"/>
      <c r="MD56" s="118"/>
      <c r="ME56" s="118"/>
      <c r="MF56" s="118"/>
      <c r="MG56" s="118"/>
      <c r="MH56" s="118"/>
      <c r="MI56" s="118"/>
      <c r="MJ56" s="118"/>
      <c r="MK56" s="118"/>
      <c r="ML56" s="118"/>
      <c r="MM56" s="118"/>
      <c r="MN56" s="118"/>
      <c r="MO56" s="118"/>
      <c r="MP56" s="118"/>
      <c r="MQ56" s="118"/>
      <c r="MR56" s="118"/>
      <c r="MS56" s="118"/>
      <c r="MT56" s="118"/>
      <c r="MU56" s="118"/>
      <c r="MV56" s="118"/>
      <c r="MW56" s="118"/>
      <c r="MX56" s="118"/>
      <c r="MY56" s="118"/>
      <c r="MZ56" s="118"/>
      <c r="NA56" s="118"/>
      <c r="NB56" s="118"/>
      <c r="NC56" s="118"/>
      <c r="ND56" s="118"/>
      <c r="NE56" s="118"/>
      <c r="NF56" s="118"/>
      <c r="NG56" s="118"/>
      <c r="NH56" s="118"/>
      <c r="NI56" s="118"/>
      <c r="NJ56" s="118"/>
      <c r="NK56" s="118"/>
      <c r="NL56" s="118"/>
      <c r="NM56" s="118"/>
      <c r="NN56" s="118"/>
      <c r="NO56" s="118"/>
      <c r="NP56" s="118"/>
      <c r="NQ56" s="118"/>
      <c r="NR56" s="118"/>
      <c r="NS56" s="118"/>
      <c r="NT56" s="118"/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8"/>
      <c r="OF56" s="118"/>
      <c r="OG56" s="118"/>
      <c r="OH56" s="118"/>
      <c r="OI56" s="118"/>
      <c r="OJ56" s="118"/>
      <c r="OK56" s="118"/>
      <c r="OL56" s="118"/>
      <c r="OM56" s="118"/>
      <c r="ON56" s="118"/>
      <c r="OO56" s="118"/>
      <c r="OP56" s="118"/>
      <c r="OQ56" s="118"/>
      <c r="OR56" s="118"/>
      <c r="OS56" s="118"/>
      <c r="OT56" s="118"/>
      <c r="OU56" s="118"/>
      <c r="OV56" s="118"/>
      <c r="OW56" s="118"/>
      <c r="OX56" s="118"/>
      <c r="OY56" s="118"/>
      <c r="OZ56" s="118"/>
      <c r="PA56" s="118"/>
      <c r="PB56" s="118"/>
      <c r="PC56" s="118"/>
      <c r="PD56" s="118"/>
      <c r="PE56" s="118"/>
      <c r="PF56" s="118"/>
      <c r="PG56" s="118"/>
      <c r="PH56" s="118"/>
      <c r="PI56" s="118"/>
      <c r="PJ56" s="118"/>
      <c r="PK56" s="118"/>
      <c r="PL56" s="118"/>
      <c r="PM56" s="118"/>
      <c r="PN56" s="118"/>
      <c r="PO56" s="118"/>
      <c r="PP56" s="118"/>
      <c r="PQ56" s="118"/>
      <c r="PR56" s="118"/>
      <c r="PS56" s="118"/>
      <c r="PT56" s="118"/>
      <c r="PU56" s="118"/>
      <c r="PV56" s="118"/>
      <c r="PW56" s="118"/>
      <c r="PX56" s="118"/>
      <c r="PY56" s="118"/>
      <c r="PZ56" s="118"/>
      <c r="QA56" s="118"/>
      <c r="QB56" s="118"/>
      <c r="QC56" s="118"/>
      <c r="QD56" s="118"/>
      <c r="QE56" s="118"/>
      <c r="QF56" s="118"/>
      <c r="QG56" s="118"/>
      <c r="QH56" s="118"/>
      <c r="QI56" s="118"/>
      <c r="QJ56" s="118"/>
      <c r="QK56" s="118"/>
      <c r="QL56" s="118"/>
      <c r="QM56" s="118"/>
      <c r="QN56" s="118"/>
      <c r="QO56" s="118"/>
      <c r="QP56" s="118"/>
      <c r="QQ56" s="118"/>
      <c r="QR56" s="118"/>
      <c r="QS56" s="118"/>
      <c r="QT56" s="118"/>
      <c r="QU56" s="118"/>
      <c r="QV56" s="118"/>
      <c r="QW56" s="118"/>
      <c r="QX56" s="118"/>
      <c r="QY56" s="118"/>
      <c r="QZ56" s="118"/>
    </row>
    <row r="57" spans="1:468" ht="26.25" customHeight="1" x14ac:dyDescent="0.25">
      <c r="A57" s="114" t="s">
        <v>51</v>
      </c>
      <c r="B57" s="115" t="s">
        <v>130</v>
      </c>
      <c r="C57" s="25">
        <f>SUM(C58)</f>
        <v>9999</v>
      </c>
      <c r="D57" s="23">
        <f t="shared" si="0"/>
        <v>0</v>
      </c>
      <c r="E57" s="25">
        <f>SUM(E58)</f>
        <v>9999</v>
      </c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8"/>
      <c r="BX57" s="118"/>
      <c r="BY57" s="118"/>
      <c r="BZ57" s="118"/>
      <c r="CA57" s="118"/>
      <c r="CB57" s="118"/>
      <c r="CC57" s="118"/>
      <c r="CD57" s="118"/>
      <c r="CE57" s="118"/>
      <c r="CF57" s="118"/>
      <c r="CG57" s="118"/>
      <c r="CH57" s="118"/>
      <c r="CI57" s="118"/>
      <c r="CJ57" s="118"/>
      <c r="CK57" s="118"/>
      <c r="CL57" s="118"/>
      <c r="CM57" s="118"/>
      <c r="CN57" s="118"/>
      <c r="CO57" s="118"/>
      <c r="CP57" s="118"/>
      <c r="CQ57" s="118"/>
      <c r="CR57" s="118"/>
      <c r="CS57" s="118"/>
      <c r="CT57" s="118"/>
      <c r="CU57" s="118"/>
      <c r="CV57" s="118"/>
      <c r="CW57" s="118"/>
      <c r="CX57" s="118"/>
      <c r="CY57" s="118"/>
      <c r="CZ57" s="118"/>
      <c r="DA57" s="118"/>
      <c r="DB57" s="118"/>
      <c r="DC57" s="118"/>
      <c r="DD57" s="118"/>
      <c r="DE57" s="118"/>
      <c r="DF57" s="118"/>
      <c r="DG57" s="118"/>
      <c r="DH57" s="118"/>
      <c r="DI57" s="118"/>
      <c r="DJ57" s="118"/>
      <c r="DK57" s="118"/>
      <c r="DL57" s="118"/>
      <c r="DM57" s="118"/>
      <c r="DN57" s="118"/>
      <c r="DO57" s="118"/>
      <c r="DP57" s="118"/>
      <c r="DQ57" s="118"/>
      <c r="DR57" s="118"/>
      <c r="DS57" s="118"/>
      <c r="DT57" s="118"/>
      <c r="DU57" s="118"/>
      <c r="DV57" s="118"/>
      <c r="DW57" s="118"/>
      <c r="DX57" s="118"/>
      <c r="DY57" s="118"/>
      <c r="DZ57" s="118"/>
      <c r="EA57" s="118"/>
      <c r="EB57" s="118"/>
      <c r="EC57" s="118"/>
      <c r="ED57" s="118"/>
      <c r="EE57" s="118"/>
      <c r="EF57" s="118"/>
      <c r="EG57" s="118"/>
      <c r="EH57" s="118"/>
      <c r="EI57" s="118"/>
      <c r="EJ57" s="118"/>
      <c r="EK57" s="118"/>
      <c r="EL57" s="118"/>
      <c r="EM57" s="118"/>
      <c r="EN57" s="118"/>
      <c r="EO57" s="118"/>
      <c r="EP57" s="118"/>
      <c r="EQ57" s="118"/>
      <c r="ER57" s="118"/>
      <c r="ES57" s="118"/>
      <c r="ET57" s="118"/>
      <c r="EU57" s="118"/>
      <c r="EV57" s="118"/>
      <c r="EW57" s="118"/>
      <c r="EX57" s="118"/>
      <c r="EY57" s="118"/>
      <c r="EZ57" s="118"/>
      <c r="FA57" s="118"/>
      <c r="FB57" s="118"/>
      <c r="FC57" s="118"/>
      <c r="FD57" s="118"/>
      <c r="FE57" s="118"/>
      <c r="FF57" s="118"/>
      <c r="FG57" s="118"/>
      <c r="FH57" s="118"/>
      <c r="FI57" s="118"/>
      <c r="FJ57" s="118"/>
      <c r="FK57" s="118"/>
      <c r="FL57" s="118"/>
      <c r="FM57" s="118"/>
      <c r="FN57" s="118"/>
      <c r="FO57" s="118"/>
      <c r="FP57" s="118"/>
      <c r="FQ57" s="118"/>
      <c r="FR57" s="118"/>
      <c r="FS57" s="118"/>
      <c r="FT57" s="118"/>
      <c r="FU57" s="118"/>
      <c r="FV57" s="118"/>
      <c r="FW57" s="118"/>
      <c r="FX57" s="118"/>
      <c r="FY57" s="118"/>
      <c r="FZ57" s="118"/>
      <c r="GA57" s="118"/>
      <c r="GB57" s="118"/>
      <c r="GC57" s="118"/>
      <c r="GD57" s="118"/>
      <c r="GE57" s="118"/>
      <c r="GF57" s="118"/>
      <c r="GG57" s="118"/>
      <c r="GH57" s="118"/>
      <c r="GI57" s="118"/>
      <c r="GJ57" s="118"/>
      <c r="GK57" s="118"/>
      <c r="GL57" s="118"/>
      <c r="GM57" s="118"/>
      <c r="GN57" s="118"/>
      <c r="GO57" s="118"/>
      <c r="GP57" s="118"/>
      <c r="GQ57" s="118"/>
      <c r="GR57" s="118"/>
      <c r="GS57" s="118"/>
      <c r="GT57" s="118"/>
      <c r="GU57" s="118"/>
      <c r="GV57" s="118"/>
      <c r="GW57" s="118"/>
      <c r="GX57" s="118"/>
      <c r="GY57" s="118"/>
      <c r="GZ57" s="118"/>
      <c r="HA57" s="118"/>
      <c r="HB57" s="118"/>
      <c r="HC57" s="118"/>
      <c r="HD57" s="118"/>
      <c r="HE57" s="118"/>
      <c r="HF57" s="118"/>
      <c r="HG57" s="118"/>
      <c r="HH57" s="118"/>
      <c r="HI57" s="118"/>
      <c r="HJ57" s="118"/>
      <c r="HK57" s="118"/>
      <c r="HL57" s="118"/>
      <c r="HM57" s="118"/>
      <c r="HN57" s="118"/>
      <c r="HO57" s="118"/>
      <c r="HP57" s="118"/>
      <c r="HQ57" s="118"/>
      <c r="HR57" s="118"/>
      <c r="HS57" s="118"/>
      <c r="HT57" s="118"/>
      <c r="HU57" s="118"/>
      <c r="HV57" s="118"/>
      <c r="HW57" s="118"/>
      <c r="HX57" s="118"/>
      <c r="HY57" s="118"/>
      <c r="HZ57" s="118"/>
      <c r="IA57" s="118"/>
      <c r="IB57" s="118"/>
      <c r="IC57" s="118"/>
      <c r="ID57" s="118"/>
      <c r="IE57" s="118"/>
      <c r="IF57" s="118"/>
      <c r="IG57" s="118"/>
      <c r="IH57" s="118"/>
      <c r="II57" s="118"/>
      <c r="IJ57" s="118"/>
      <c r="IK57" s="118"/>
      <c r="IL57" s="118"/>
      <c r="IM57" s="118"/>
      <c r="IN57" s="118"/>
      <c r="IO57" s="118"/>
      <c r="IP57" s="118"/>
      <c r="IQ57" s="118"/>
      <c r="IR57" s="118"/>
      <c r="IS57" s="118"/>
      <c r="IT57" s="118"/>
      <c r="IU57" s="118"/>
      <c r="IV57" s="118"/>
      <c r="IW57" s="118"/>
      <c r="IX57" s="118"/>
      <c r="IY57" s="118"/>
      <c r="IZ57" s="118"/>
      <c r="JA57" s="118"/>
      <c r="JB57" s="118"/>
      <c r="JC57" s="118"/>
      <c r="JD57" s="118"/>
      <c r="JE57" s="118"/>
      <c r="JF57" s="118"/>
      <c r="JG57" s="118"/>
      <c r="JH57" s="118"/>
      <c r="JI57" s="118"/>
      <c r="JJ57" s="118"/>
      <c r="JK57" s="118"/>
      <c r="JL57" s="118"/>
      <c r="JM57" s="118"/>
      <c r="JN57" s="118"/>
      <c r="JO57" s="118"/>
      <c r="JP57" s="118"/>
      <c r="JQ57" s="118"/>
      <c r="JR57" s="118"/>
      <c r="JS57" s="118"/>
      <c r="JT57" s="118"/>
      <c r="JU57" s="118"/>
      <c r="JV57" s="118"/>
      <c r="JW57" s="118"/>
      <c r="JX57" s="118"/>
      <c r="JY57" s="118"/>
      <c r="JZ57" s="118"/>
      <c r="KA57" s="118"/>
      <c r="KB57" s="118"/>
      <c r="KC57" s="118"/>
      <c r="KD57" s="118"/>
      <c r="KE57" s="118"/>
      <c r="KF57" s="118"/>
      <c r="KG57" s="118"/>
      <c r="KH57" s="118"/>
      <c r="KI57" s="118"/>
      <c r="KJ57" s="118"/>
      <c r="KK57" s="118"/>
      <c r="KL57" s="118"/>
      <c r="KM57" s="118"/>
      <c r="KN57" s="118"/>
      <c r="KO57" s="118"/>
      <c r="KP57" s="118"/>
      <c r="KQ57" s="118"/>
      <c r="KR57" s="118"/>
      <c r="KS57" s="118"/>
      <c r="KT57" s="118"/>
      <c r="KU57" s="118"/>
      <c r="KV57" s="118"/>
      <c r="KW57" s="118"/>
      <c r="KX57" s="118"/>
      <c r="KY57" s="118"/>
      <c r="KZ57" s="118"/>
      <c r="LA57" s="118"/>
      <c r="LB57" s="118"/>
      <c r="LC57" s="118"/>
      <c r="LD57" s="118"/>
      <c r="LE57" s="118"/>
      <c r="LF57" s="118"/>
      <c r="LG57" s="118"/>
      <c r="LH57" s="118"/>
      <c r="LI57" s="118"/>
      <c r="LJ57" s="118"/>
      <c r="LK57" s="118"/>
      <c r="LL57" s="118"/>
      <c r="LM57" s="118"/>
      <c r="LN57" s="118"/>
      <c r="LO57" s="118"/>
      <c r="LP57" s="118"/>
      <c r="LQ57" s="118"/>
      <c r="LR57" s="118"/>
      <c r="LS57" s="118"/>
      <c r="LT57" s="118"/>
      <c r="LU57" s="118"/>
      <c r="LV57" s="118"/>
      <c r="LW57" s="118"/>
      <c r="LX57" s="118"/>
      <c r="LY57" s="118"/>
      <c r="LZ57" s="118"/>
      <c r="MA57" s="118"/>
      <c r="MB57" s="118"/>
      <c r="MC57" s="118"/>
      <c r="MD57" s="118"/>
      <c r="ME57" s="118"/>
      <c r="MF57" s="118"/>
      <c r="MG57" s="118"/>
      <c r="MH57" s="118"/>
      <c r="MI57" s="118"/>
      <c r="MJ57" s="118"/>
      <c r="MK57" s="118"/>
      <c r="ML57" s="118"/>
      <c r="MM57" s="118"/>
      <c r="MN57" s="118"/>
      <c r="MO57" s="118"/>
      <c r="MP57" s="118"/>
      <c r="MQ57" s="118"/>
      <c r="MR57" s="118"/>
      <c r="MS57" s="118"/>
      <c r="MT57" s="118"/>
      <c r="MU57" s="118"/>
      <c r="MV57" s="118"/>
      <c r="MW57" s="118"/>
      <c r="MX57" s="118"/>
      <c r="MY57" s="118"/>
      <c r="MZ57" s="118"/>
      <c r="NA57" s="118"/>
      <c r="NB57" s="118"/>
      <c r="NC57" s="118"/>
      <c r="ND57" s="118"/>
      <c r="NE57" s="118"/>
      <c r="NF57" s="118"/>
      <c r="NG57" s="118"/>
      <c r="NH57" s="118"/>
      <c r="NI57" s="118"/>
      <c r="NJ57" s="118"/>
      <c r="NK57" s="118"/>
      <c r="NL57" s="118"/>
      <c r="NM57" s="118"/>
      <c r="NN57" s="118"/>
      <c r="NO57" s="118"/>
      <c r="NP57" s="118"/>
      <c r="NQ57" s="118"/>
      <c r="NR57" s="118"/>
      <c r="NS57" s="118"/>
      <c r="NT57" s="118"/>
      <c r="NU57" s="118"/>
      <c r="NV57" s="118"/>
      <c r="NW57" s="118"/>
      <c r="NX57" s="118"/>
      <c r="NY57" s="118"/>
      <c r="NZ57" s="118"/>
      <c r="OA57" s="118"/>
      <c r="OB57" s="118"/>
      <c r="OC57" s="118"/>
      <c r="OD57" s="118"/>
      <c r="OE57" s="118"/>
      <c r="OF57" s="118"/>
      <c r="OG57" s="118"/>
      <c r="OH57" s="118"/>
      <c r="OI57" s="118"/>
      <c r="OJ57" s="118"/>
      <c r="OK57" s="118"/>
      <c r="OL57" s="118"/>
      <c r="OM57" s="118"/>
      <c r="ON57" s="118"/>
      <c r="OO57" s="118"/>
      <c r="OP57" s="118"/>
      <c r="OQ57" s="118"/>
      <c r="OR57" s="118"/>
      <c r="OS57" s="118"/>
      <c r="OT57" s="118"/>
      <c r="OU57" s="118"/>
      <c r="OV57" s="118"/>
      <c r="OW57" s="118"/>
      <c r="OX57" s="118"/>
      <c r="OY57" s="118"/>
      <c r="OZ57" s="118"/>
      <c r="PA57" s="118"/>
      <c r="PB57" s="118"/>
      <c r="PC57" s="118"/>
      <c r="PD57" s="118"/>
      <c r="PE57" s="118"/>
      <c r="PF57" s="118"/>
      <c r="PG57" s="118"/>
      <c r="PH57" s="118"/>
      <c r="PI57" s="118"/>
      <c r="PJ57" s="118"/>
      <c r="PK57" s="118"/>
      <c r="PL57" s="118"/>
      <c r="PM57" s="118"/>
      <c r="PN57" s="118"/>
      <c r="PO57" s="118"/>
      <c r="PP57" s="118"/>
      <c r="PQ57" s="118"/>
      <c r="PR57" s="118"/>
      <c r="PS57" s="118"/>
      <c r="PT57" s="118"/>
      <c r="PU57" s="118"/>
      <c r="PV57" s="118"/>
      <c r="PW57" s="118"/>
      <c r="PX57" s="118"/>
      <c r="PY57" s="118"/>
      <c r="PZ57" s="118"/>
      <c r="QA57" s="118"/>
      <c r="QB57" s="118"/>
      <c r="QC57" s="118"/>
      <c r="QD57" s="118"/>
      <c r="QE57" s="118"/>
      <c r="QF57" s="118"/>
      <c r="QG57" s="118"/>
      <c r="QH57" s="118"/>
      <c r="QI57" s="118"/>
      <c r="QJ57" s="118"/>
      <c r="QK57" s="118"/>
      <c r="QL57" s="118"/>
      <c r="QM57" s="118"/>
      <c r="QN57" s="118"/>
      <c r="QO57" s="118"/>
      <c r="QP57" s="118"/>
      <c r="QQ57" s="118"/>
      <c r="QR57" s="118"/>
      <c r="QS57" s="118"/>
      <c r="QT57" s="118"/>
      <c r="QU57" s="118"/>
      <c r="QV57" s="118"/>
      <c r="QW57" s="118"/>
      <c r="QX57" s="118"/>
      <c r="QY57" s="118"/>
      <c r="QZ57" s="118"/>
    </row>
    <row r="58" spans="1:468" ht="21.75" customHeight="1" x14ac:dyDescent="0.25">
      <c r="A58" s="116">
        <v>3</v>
      </c>
      <c r="B58" s="115" t="s">
        <v>13</v>
      </c>
      <c r="C58" s="25">
        <f>SUM(C59)</f>
        <v>9999</v>
      </c>
      <c r="D58" s="23">
        <f t="shared" si="0"/>
        <v>0</v>
      </c>
      <c r="E58" s="25">
        <f>SUM(E59)</f>
        <v>9999</v>
      </c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18"/>
      <c r="BX58" s="118"/>
      <c r="BY58" s="118"/>
      <c r="BZ58" s="118"/>
      <c r="CA58" s="118"/>
      <c r="CB58" s="118"/>
      <c r="CC58" s="118"/>
      <c r="CD58" s="118"/>
      <c r="CE58" s="118"/>
      <c r="CF58" s="118"/>
      <c r="CG58" s="118"/>
      <c r="CH58" s="118"/>
      <c r="CI58" s="118"/>
      <c r="CJ58" s="118"/>
      <c r="CK58" s="118"/>
      <c r="CL58" s="118"/>
      <c r="CM58" s="118"/>
      <c r="CN58" s="118"/>
      <c r="CO58" s="118"/>
      <c r="CP58" s="118"/>
      <c r="CQ58" s="118"/>
      <c r="CR58" s="118"/>
      <c r="CS58" s="118"/>
      <c r="CT58" s="118"/>
      <c r="CU58" s="118"/>
      <c r="CV58" s="118"/>
      <c r="CW58" s="118"/>
      <c r="CX58" s="118"/>
      <c r="CY58" s="118"/>
      <c r="CZ58" s="118"/>
      <c r="DA58" s="118"/>
      <c r="DB58" s="118"/>
      <c r="DC58" s="118"/>
      <c r="DD58" s="118"/>
      <c r="DE58" s="118"/>
      <c r="DF58" s="118"/>
      <c r="DG58" s="118"/>
      <c r="DH58" s="118"/>
      <c r="DI58" s="118"/>
      <c r="DJ58" s="118"/>
      <c r="DK58" s="118"/>
      <c r="DL58" s="118"/>
      <c r="DM58" s="118"/>
      <c r="DN58" s="118"/>
      <c r="DO58" s="118"/>
      <c r="DP58" s="118"/>
      <c r="DQ58" s="118"/>
      <c r="DR58" s="118"/>
      <c r="DS58" s="118"/>
      <c r="DT58" s="118"/>
      <c r="DU58" s="118"/>
      <c r="DV58" s="118"/>
      <c r="DW58" s="118"/>
      <c r="DX58" s="118"/>
      <c r="DY58" s="118"/>
      <c r="DZ58" s="118"/>
      <c r="EA58" s="118"/>
      <c r="EB58" s="118"/>
      <c r="EC58" s="118"/>
      <c r="ED58" s="118"/>
      <c r="EE58" s="118"/>
      <c r="EF58" s="118"/>
      <c r="EG58" s="118"/>
      <c r="EH58" s="118"/>
      <c r="EI58" s="118"/>
      <c r="EJ58" s="118"/>
      <c r="EK58" s="118"/>
      <c r="EL58" s="118"/>
      <c r="EM58" s="118"/>
      <c r="EN58" s="118"/>
      <c r="EO58" s="118"/>
      <c r="EP58" s="118"/>
      <c r="EQ58" s="118"/>
      <c r="ER58" s="118"/>
      <c r="ES58" s="118"/>
      <c r="ET58" s="118"/>
      <c r="EU58" s="118"/>
      <c r="EV58" s="118"/>
      <c r="EW58" s="118"/>
      <c r="EX58" s="118"/>
      <c r="EY58" s="118"/>
      <c r="EZ58" s="118"/>
      <c r="FA58" s="118"/>
      <c r="FB58" s="118"/>
      <c r="FC58" s="118"/>
      <c r="FD58" s="118"/>
      <c r="FE58" s="118"/>
      <c r="FF58" s="118"/>
      <c r="FG58" s="118"/>
      <c r="FH58" s="118"/>
      <c r="FI58" s="118"/>
      <c r="FJ58" s="118"/>
      <c r="FK58" s="118"/>
      <c r="FL58" s="118"/>
      <c r="FM58" s="118"/>
      <c r="FN58" s="118"/>
      <c r="FO58" s="118"/>
      <c r="FP58" s="118"/>
      <c r="FQ58" s="118"/>
      <c r="FR58" s="118"/>
      <c r="FS58" s="118"/>
      <c r="FT58" s="118"/>
      <c r="FU58" s="118"/>
      <c r="FV58" s="118"/>
      <c r="FW58" s="118"/>
      <c r="FX58" s="118"/>
      <c r="FY58" s="118"/>
      <c r="FZ58" s="118"/>
      <c r="GA58" s="118"/>
      <c r="GB58" s="118"/>
      <c r="GC58" s="118"/>
      <c r="GD58" s="118"/>
      <c r="GE58" s="118"/>
      <c r="GF58" s="118"/>
      <c r="GG58" s="118"/>
      <c r="GH58" s="118"/>
      <c r="GI58" s="118"/>
      <c r="GJ58" s="118"/>
      <c r="GK58" s="118"/>
      <c r="GL58" s="118"/>
      <c r="GM58" s="118"/>
      <c r="GN58" s="118"/>
      <c r="GO58" s="118"/>
      <c r="GP58" s="118"/>
      <c r="GQ58" s="118"/>
      <c r="GR58" s="118"/>
      <c r="GS58" s="118"/>
      <c r="GT58" s="118"/>
      <c r="GU58" s="118"/>
      <c r="GV58" s="118"/>
      <c r="GW58" s="118"/>
      <c r="GX58" s="118"/>
      <c r="GY58" s="118"/>
      <c r="GZ58" s="118"/>
      <c r="HA58" s="118"/>
      <c r="HB58" s="118"/>
      <c r="HC58" s="118"/>
      <c r="HD58" s="118"/>
      <c r="HE58" s="118"/>
      <c r="HF58" s="118"/>
      <c r="HG58" s="118"/>
      <c r="HH58" s="118"/>
      <c r="HI58" s="118"/>
      <c r="HJ58" s="118"/>
      <c r="HK58" s="118"/>
      <c r="HL58" s="118"/>
      <c r="HM58" s="118"/>
      <c r="HN58" s="118"/>
      <c r="HO58" s="118"/>
      <c r="HP58" s="118"/>
      <c r="HQ58" s="118"/>
      <c r="HR58" s="118"/>
      <c r="HS58" s="118"/>
      <c r="HT58" s="118"/>
      <c r="HU58" s="118"/>
      <c r="HV58" s="118"/>
      <c r="HW58" s="118"/>
      <c r="HX58" s="118"/>
      <c r="HY58" s="118"/>
      <c r="HZ58" s="118"/>
      <c r="IA58" s="118"/>
      <c r="IB58" s="118"/>
      <c r="IC58" s="118"/>
      <c r="ID58" s="118"/>
      <c r="IE58" s="118"/>
      <c r="IF58" s="118"/>
      <c r="IG58" s="118"/>
      <c r="IH58" s="118"/>
      <c r="II58" s="118"/>
      <c r="IJ58" s="118"/>
      <c r="IK58" s="118"/>
      <c r="IL58" s="118"/>
      <c r="IM58" s="118"/>
      <c r="IN58" s="118"/>
      <c r="IO58" s="118"/>
      <c r="IP58" s="118"/>
      <c r="IQ58" s="118"/>
      <c r="IR58" s="118"/>
      <c r="IS58" s="118"/>
      <c r="IT58" s="118"/>
      <c r="IU58" s="118"/>
      <c r="IV58" s="118"/>
      <c r="IW58" s="118"/>
      <c r="IX58" s="118"/>
      <c r="IY58" s="118"/>
      <c r="IZ58" s="118"/>
      <c r="JA58" s="118"/>
      <c r="JB58" s="118"/>
      <c r="JC58" s="118"/>
      <c r="JD58" s="118"/>
      <c r="JE58" s="118"/>
      <c r="JF58" s="118"/>
      <c r="JG58" s="118"/>
      <c r="JH58" s="118"/>
      <c r="JI58" s="118"/>
      <c r="JJ58" s="118"/>
      <c r="JK58" s="118"/>
      <c r="JL58" s="118"/>
      <c r="JM58" s="118"/>
      <c r="JN58" s="118"/>
      <c r="JO58" s="118"/>
      <c r="JP58" s="118"/>
      <c r="JQ58" s="118"/>
      <c r="JR58" s="118"/>
      <c r="JS58" s="118"/>
      <c r="JT58" s="118"/>
      <c r="JU58" s="118"/>
      <c r="JV58" s="118"/>
      <c r="JW58" s="118"/>
      <c r="JX58" s="118"/>
      <c r="JY58" s="118"/>
      <c r="JZ58" s="118"/>
      <c r="KA58" s="118"/>
      <c r="KB58" s="118"/>
      <c r="KC58" s="118"/>
      <c r="KD58" s="118"/>
      <c r="KE58" s="118"/>
      <c r="KF58" s="118"/>
      <c r="KG58" s="118"/>
      <c r="KH58" s="118"/>
      <c r="KI58" s="118"/>
      <c r="KJ58" s="118"/>
      <c r="KK58" s="118"/>
      <c r="KL58" s="118"/>
      <c r="KM58" s="118"/>
      <c r="KN58" s="118"/>
      <c r="KO58" s="118"/>
      <c r="KP58" s="118"/>
      <c r="KQ58" s="118"/>
      <c r="KR58" s="118"/>
      <c r="KS58" s="118"/>
      <c r="KT58" s="118"/>
      <c r="KU58" s="118"/>
      <c r="KV58" s="118"/>
      <c r="KW58" s="118"/>
      <c r="KX58" s="118"/>
      <c r="KY58" s="118"/>
      <c r="KZ58" s="118"/>
      <c r="LA58" s="118"/>
      <c r="LB58" s="118"/>
      <c r="LC58" s="118"/>
      <c r="LD58" s="118"/>
      <c r="LE58" s="118"/>
      <c r="LF58" s="118"/>
      <c r="LG58" s="118"/>
      <c r="LH58" s="118"/>
      <c r="LI58" s="118"/>
      <c r="LJ58" s="118"/>
      <c r="LK58" s="118"/>
      <c r="LL58" s="118"/>
      <c r="LM58" s="118"/>
      <c r="LN58" s="118"/>
      <c r="LO58" s="118"/>
      <c r="LP58" s="118"/>
      <c r="LQ58" s="118"/>
      <c r="LR58" s="118"/>
      <c r="LS58" s="118"/>
      <c r="LT58" s="118"/>
      <c r="LU58" s="118"/>
      <c r="LV58" s="118"/>
      <c r="LW58" s="118"/>
      <c r="LX58" s="118"/>
      <c r="LY58" s="118"/>
      <c r="LZ58" s="118"/>
      <c r="MA58" s="118"/>
      <c r="MB58" s="118"/>
      <c r="MC58" s="118"/>
      <c r="MD58" s="118"/>
      <c r="ME58" s="118"/>
      <c r="MF58" s="118"/>
      <c r="MG58" s="118"/>
      <c r="MH58" s="118"/>
      <c r="MI58" s="118"/>
      <c r="MJ58" s="118"/>
      <c r="MK58" s="118"/>
      <c r="ML58" s="118"/>
      <c r="MM58" s="118"/>
      <c r="MN58" s="118"/>
      <c r="MO58" s="118"/>
      <c r="MP58" s="118"/>
      <c r="MQ58" s="118"/>
      <c r="MR58" s="118"/>
      <c r="MS58" s="118"/>
      <c r="MT58" s="118"/>
      <c r="MU58" s="118"/>
      <c r="MV58" s="118"/>
      <c r="MW58" s="118"/>
      <c r="MX58" s="118"/>
      <c r="MY58" s="118"/>
      <c r="MZ58" s="118"/>
      <c r="NA58" s="118"/>
      <c r="NB58" s="118"/>
      <c r="NC58" s="118"/>
      <c r="ND58" s="118"/>
      <c r="NE58" s="118"/>
      <c r="NF58" s="118"/>
      <c r="NG58" s="118"/>
      <c r="NH58" s="118"/>
      <c r="NI58" s="118"/>
      <c r="NJ58" s="118"/>
      <c r="NK58" s="118"/>
      <c r="NL58" s="118"/>
      <c r="NM58" s="118"/>
      <c r="NN58" s="118"/>
      <c r="NO58" s="118"/>
      <c r="NP58" s="118"/>
      <c r="NQ58" s="118"/>
      <c r="NR58" s="118"/>
      <c r="NS58" s="118"/>
      <c r="NT58" s="118"/>
      <c r="NU58" s="118"/>
      <c r="NV58" s="118"/>
      <c r="NW58" s="118"/>
      <c r="NX58" s="118"/>
      <c r="NY58" s="118"/>
      <c r="NZ58" s="118"/>
      <c r="OA58" s="118"/>
      <c r="OB58" s="118"/>
      <c r="OC58" s="118"/>
      <c r="OD58" s="118"/>
      <c r="OE58" s="118"/>
      <c r="OF58" s="118"/>
      <c r="OG58" s="118"/>
      <c r="OH58" s="118"/>
      <c r="OI58" s="118"/>
      <c r="OJ58" s="118"/>
      <c r="OK58" s="118"/>
      <c r="OL58" s="118"/>
      <c r="OM58" s="118"/>
      <c r="ON58" s="118"/>
      <c r="OO58" s="118"/>
      <c r="OP58" s="118"/>
      <c r="OQ58" s="118"/>
      <c r="OR58" s="118"/>
      <c r="OS58" s="118"/>
      <c r="OT58" s="118"/>
      <c r="OU58" s="118"/>
      <c r="OV58" s="118"/>
      <c r="OW58" s="118"/>
      <c r="OX58" s="118"/>
      <c r="OY58" s="118"/>
      <c r="OZ58" s="118"/>
      <c r="PA58" s="118"/>
      <c r="PB58" s="118"/>
      <c r="PC58" s="118"/>
      <c r="PD58" s="118"/>
      <c r="PE58" s="118"/>
      <c r="PF58" s="118"/>
      <c r="PG58" s="118"/>
      <c r="PH58" s="118"/>
      <c r="PI58" s="118"/>
      <c r="PJ58" s="118"/>
      <c r="PK58" s="118"/>
      <c r="PL58" s="118"/>
      <c r="PM58" s="118"/>
      <c r="PN58" s="118"/>
      <c r="PO58" s="118"/>
      <c r="PP58" s="118"/>
      <c r="PQ58" s="118"/>
      <c r="PR58" s="118"/>
      <c r="PS58" s="118"/>
      <c r="PT58" s="118"/>
      <c r="PU58" s="118"/>
      <c r="PV58" s="118"/>
      <c r="PW58" s="118"/>
      <c r="PX58" s="118"/>
      <c r="PY58" s="118"/>
      <c r="PZ58" s="118"/>
      <c r="QA58" s="118"/>
      <c r="QB58" s="118"/>
      <c r="QC58" s="118"/>
      <c r="QD58" s="118"/>
      <c r="QE58" s="118"/>
      <c r="QF58" s="118"/>
      <c r="QG58" s="118"/>
      <c r="QH58" s="118"/>
      <c r="QI58" s="118"/>
      <c r="QJ58" s="118"/>
      <c r="QK58" s="118"/>
      <c r="QL58" s="118"/>
      <c r="QM58" s="118"/>
      <c r="QN58" s="118"/>
      <c r="QO58" s="118"/>
      <c r="QP58" s="118"/>
      <c r="QQ58" s="118"/>
      <c r="QR58" s="118"/>
      <c r="QS58" s="118"/>
      <c r="QT58" s="118"/>
      <c r="QU58" s="118"/>
      <c r="QV58" s="118"/>
      <c r="QW58" s="118"/>
      <c r="QX58" s="118"/>
      <c r="QY58" s="118"/>
      <c r="QZ58" s="118"/>
    </row>
    <row r="59" spans="1:468" ht="21.75" customHeight="1" x14ac:dyDescent="0.25">
      <c r="A59" s="87">
        <v>32</v>
      </c>
      <c r="B59" s="82" t="s">
        <v>24</v>
      </c>
      <c r="C59" s="25">
        <v>9999</v>
      </c>
      <c r="D59" s="23">
        <f t="shared" si="0"/>
        <v>0</v>
      </c>
      <c r="E59" s="25">
        <v>9999</v>
      </c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  <c r="CM59" s="118"/>
      <c r="CN59" s="118"/>
      <c r="CO59" s="118"/>
      <c r="CP59" s="118"/>
      <c r="CQ59" s="118"/>
      <c r="CR59" s="1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8"/>
      <c r="DE59" s="118"/>
      <c r="DF59" s="118"/>
      <c r="DG59" s="1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8"/>
      <c r="EF59" s="118"/>
      <c r="EG59" s="118"/>
      <c r="EH59" s="118"/>
      <c r="EI59" s="118"/>
      <c r="EJ59" s="118"/>
      <c r="EK59" s="118"/>
      <c r="EL59" s="118"/>
      <c r="EM59" s="118"/>
      <c r="EN59" s="118"/>
      <c r="EO59" s="118"/>
      <c r="EP59" s="118"/>
      <c r="EQ59" s="118"/>
      <c r="ER59" s="118"/>
      <c r="ES59" s="118"/>
      <c r="ET59" s="118"/>
      <c r="EU59" s="118"/>
      <c r="EV59" s="118"/>
      <c r="EW59" s="118"/>
      <c r="EX59" s="118"/>
      <c r="EY59" s="118"/>
      <c r="EZ59" s="118"/>
      <c r="FA59" s="118"/>
      <c r="FB59" s="118"/>
      <c r="FC59" s="118"/>
      <c r="FD59" s="118"/>
      <c r="FE59" s="118"/>
      <c r="FF59" s="118"/>
      <c r="FG59" s="118"/>
      <c r="FH59" s="118"/>
      <c r="FI59" s="118"/>
      <c r="FJ59" s="118"/>
      <c r="FK59" s="118"/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8"/>
      <c r="GX59" s="118"/>
      <c r="GY59" s="118"/>
      <c r="GZ59" s="118"/>
      <c r="HA59" s="118"/>
      <c r="HB59" s="118"/>
      <c r="HC59" s="118"/>
      <c r="HD59" s="118"/>
      <c r="HE59" s="118"/>
      <c r="HF59" s="118"/>
      <c r="HG59" s="118"/>
      <c r="HH59" s="118"/>
      <c r="HI59" s="118"/>
      <c r="HJ59" s="118"/>
      <c r="HK59" s="118"/>
      <c r="HL59" s="118"/>
      <c r="HM59" s="118"/>
      <c r="HN59" s="118"/>
      <c r="HO59" s="118"/>
      <c r="HP59" s="118"/>
      <c r="HQ59" s="118"/>
      <c r="HR59" s="118"/>
      <c r="HS59" s="118"/>
      <c r="HT59" s="118"/>
      <c r="HU59" s="118"/>
      <c r="HV59" s="118"/>
      <c r="HW59" s="118"/>
      <c r="HX59" s="118"/>
      <c r="HY59" s="118"/>
      <c r="HZ59" s="118"/>
      <c r="IA59" s="118"/>
      <c r="IB59" s="118"/>
      <c r="IC59" s="118"/>
      <c r="ID59" s="118"/>
      <c r="IE59" s="118"/>
      <c r="IF59" s="118"/>
      <c r="IG59" s="118"/>
      <c r="IH59" s="118"/>
      <c r="II59" s="118"/>
      <c r="IJ59" s="118"/>
      <c r="IK59" s="118"/>
      <c r="IL59" s="118"/>
      <c r="IM59" s="118"/>
      <c r="IN59" s="118"/>
      <c r="IO59" s="118"/>
      <c r="IP59" s="118"/>
      <c r="IQ59" s="118"/>
      <c r="IR59" s="118"/>
      <c r="IS59" s="118"/>
      <c r="IT59" s="118"/>
      <c r="IU59" s="118"/>
      <c r="IV59" s="118"/>
      <c r="IW59" s="118"/>
      <c r="IX59" s="118"/>
      <c r="IY59" s="118"/>
      <c r="IZ59" s="118"/>
      <c r="JA59" s="118"/>
      <c r="JB59" s="118"/>
      <c r="JC59" s="118"/>
      <c r="JD59" s="118"/>
      <c r="JE59" s="118"/>
      <c r="JF59" s="118"/>
      <c r="JG59" s="118"/>
      <c r="JH59" s="118"/>
      <c r="JI59" s="118"/>
      <c r="JJ59" s="118"/>
      <c r="JK59" s="118"/>
      <c r="JL59" s="118"/>
      <c r="JM59" s="118"/>
      <c r="JN59" s="118"/>
      <c r="JO59" s="118"/>
      <c r="JP59" s="118"/>
      <c r="JQ59" s="118"/>
      <c r="JR59" s="118"/>
      <c r="JS59" s="118"/>
      <c r="JT59" s="118"/>
      <c r="JU59" s="118"/>
      <c r="JV59" s="118"/>
      <c r="JW59" s="118"/>
      <c r="JX59" s="118"/>
      <c r="JY59" s="118"/>
      <c r="JZ59" s="118"/>
      <c r="KA59" s="118"/>
      <c r="KB59" s="118"/>
      <c r="KC59" s="118"/>
      <c r="KD59" s="118"/>
      <c r="KE59" s="118"/>
      <c r="KF59" s="118"/>
      <c r="KG59" s="118"/>
      <c r="KH59" s="118"/>
      <c r="KI59" s="118"/>
      <c r="KJ59" s="118"/>
      <c r="KK59" s="118"/>
      <c r="KL59" s="118"/>
      <c r="KM59" s="118"/>
      <c r="KN59" s="118"/>
      <c r="KO59" s="118"/>
      <c r="KP59" s="118"/>
      <c r="KQ59" s="118"/>
      <c r="KR59" s="118"/>
      <c r="KS59" s="118"/>
      <c r="KT59" s="118"/>
      <c r="KU59" s="118"/>
      <c r="KV59" s="118"/>
      <c r="KW59" s="118"/>
      <c r="KX59" s="118"/>
      <c r="KY59" s="118"/>
      <c r="KZ59" s="118"/>
      <c r="LA59" s="118"/>
      <c r="LB59" s="118"/>
      <c r="LC59" s="118"/>
      <c r="LD59" s="118"/>
      <c r="LE59" s="118"/>
      <c r="LF59" s="118"/>
      <c r="LG59" s="118"/>
      <c r="LH59" s="118"/>
      <c r="LI59" s="118"/>
      <c r="LJ59" s="118"/>
      <c r="LK59" s="118"/>
      <c r="LL59" s="118"/>
      <c r="LM59" s="118"/>
      <c r="LN59" s="118"/>
      <c r="LO59" s="118"/>
      <c r="LP59" s="118"/>
      <c r="LQ59" s="118"/>
      <c r="LR59" s="118"/>
      <c r="LS59" s="118"/>
      <c r="LT59" s="118"/>
      <c r="LU59" s="118"/>
      <c r="LV59" s="118"/>
      <c r="LW59" s="118"/>
      <c r="LX59" s="118"/>
      <c r="LY59" s="118"/>
      <c r="LZ59" s="118"/>
      <c r="MA59" s="118"/>
      <c r="MB59" s="118"/>
      <c r="MC59" s="118"/>
      <c r="MD59" s="118"/>
      <c r="ME59" s="118"/>
      <c r="MF59" s="118"/>
      <c r="MG59" s="118"/>
      <c r="MH59" s="118"/>
      <c r="MI59" s="118"/>
      <c r="MJ59" s="118"/>
      <c r="MK59" s="118"/>
      <c r="ML59" s="118"/>
      <c r="MM59" s="118"/>
      <c r="MN59" s="118"/>
      <c r="MO59" s="118"/>
      <c r="MP59" s="118"/>
      <c r="MQ59" s="118"/>
      <c r="MR59" s="118"/>
      <c r="MS59" s="118"/>
      <c r="MT59" s="118"/>
      <c r="MU59" s="118"/>
      <c r="MV59" s="118"/>
      <c r="MW59" s="118"/>
      <c r="MX59" s="118"/>
      <c r="MY59" s="118"/>
      <c r="MZ59" s="118"/>
      <c r="NA59" s="118"/>
      <c r="NB59" s="118"/>
      <c r="NC59" s="118"/>
      <c r="ND59" s="118"/>
      <c r="NE59" s="118"/>
      <c r="NF59" s="118"/>
      <c r="NG59" s="118"/>
      <c r="NH59" s="118"/>
      <c r="NI59" s="118"/>
      <c r="NJ59" s="118"/>
      <c r="NK59" s="118"/>
      <c r="NL59" s="118"/>
      <c r="NM59" s="118"/>
      <c r="NN59" s="118"/>
      <c r="NO59" s="118"/>
      <c r="NP59" s="118"/>
      <c r="NQ59" s="118"/>
      <c r="NR59" s="118"/>
      <c r="NS59" s="118"/>
      <c r="NT59" s="118"/>
      <c r="NU59" s="118"/>
      <c r="NV59" s="118"/>
      <c r="NW59" s="118"/>
      <c r="NX59" s="118"/>
      <c r="NY59" s="118"/>
      <c r="NZ59" s="118"/>
      <c r="OA59" s="118"/>
      <c r="OB59" s="118"/>
      <c r="OC59" s="118"/>
      <c r="OD59" s="118"/>
      <c r="OE59" s="118"/>
      <c r="OF59" s="118"/>
      <c r="OG59" s="118"/>
      <c r="OH59" s="118"/>
      <c r="OI59" s="118"/>
      <c r="OJ59" s="118"/>
      <c r="OK59" s="118"/>
      <c r="OL59" s="118"/>
      <c r="OM59" s="118"/>
      <c r="ON59" s="118"/>
      <c r="OO59" s="118"/>
      <c r="OP59" s="118"/>
      <c r="OQ59" s="118"/>
      <c r="OR59" s="118"/>
      <c r="OS59" s="118"/>
      <c r="OT59" s="118"/>
      <c r="OU59" s="118"/>
      <c r="OV59" s="118"/>
      <c r="OW59" s="118"/>
      <c r="OX59" s="118"/>
      <c r="OY59" s="118"/>
      <c r="OZ59" s="118"/>
      <c r="PA59" s="118"/>
      <c r="PB59" s="118"/>
      <c r="PC59" s="118"/>
      <c r="PD59" s="118"/>
      <c r="PE59" s="118"/>
      <c r="PF59" s="118"/>
      <c r="PG59" s="118"/>
      <c r="PH59" s="118"/>
      <c r="PI59" s="118"/>
      <c r="PJ59" s="118"/>
      <c r="PK59" s="118"/>
      <c r="PL59" s="118"/>
      <c r="PM59" s="118"/>
      <c r="PN59" s="118"/>
      <c r="PO59" s="118"/>
      <c r="PP59" s="118"/>
      <c r="PQ59" s="118"/>
      <c r="PR59" s="118"/>
      <c r="PS59" s="118"/>
      <c r="PT59" s="118"/>
      <c r="PU59" s="118"/>
      <c r="PV59" s="118"/>
      <c r="PW59" s="118"/>
      <c r="PX59" s="118"/>
      <c r="PY59" s="118"/>
      <c r="PZ59" s="118"/>
      <c r="QA59" s="118"/>
      <c r="QB59" s="118"/>
      <c r="QC59" s="118"/>
      <c r="QD59" s="118"/>
      <c r="QE59" s="118"/>
      <c r="QF59" s="118"/>
      <c r="QG59" s="118"/>
      <c r="QH59" s="118"/>
      <c r="QI59" s="118"/>
      <c r="QJ59" s="118"/>
      <c r="QK59" s="118"/>
      <c r="QL59" s="118"/>
      <c r="QM59" s="118"/>
      <c r="QN59" s="118"/>
      <c r="QO59" s="118"/>
      <c r="QP59" s="118"/>
      <c r="QQ59" s="118"/>
      <c r="QR59" s="118"/>
      <c r="QS59" s="118"/>
      <c r="QT59" s="118"/>
      <c r="QU59" s="118"/>
      <c r="QV59" s="118"/>
      <c r="QW59" s="118"/>
      <c r="QX59" s="118"/>
      <c r="QY59" s="118"/>
      <c r="QZ59" s="118"/>
    </row>
    <row r="60" spans="1:468" s="117" customFormat="1" ht="13.5" customHeight="1" x14ac:dyDescent="0.25">
      <c r="A60" s="111"/>
      <c r="B60" s="112"/>
      <c r="C60" s="113"/>
      <c r="D60" s="129"/>
      <c r="E60" s="113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8"/>
      <c r="BX60" s="118"/>
      <c r="BY60" s="118"/>
      <c r="BZ60" s="118"/>
      <c r="CA60" s="118"/>
      <c r="CB60" s="118"/>
      <c r="CC60" s="118"/>
      <c r="CD60" s="118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  <c r="DE60" s="118"/>
      <c r="DF60" s="118"/>
      <c r="DG60" s="118"/>
      <c r="DH60" s="118"/>
      <c r="DI60" s="118"/>
      <c r="DJ60" s="118"/>
      <c r="DK60" s="118"/>
      <c r="DL60" s="118"/>
      <c r="DM60" s="118"/>
      <c r="DN60" s="118"/>
      <c r="DO60" s="118"/>
      <c r="DP60" s="118"/>
      <c r="DQ60" s="118"/>
      <c r="DR60" s="118"/>
      <c r="DS60" s="118"/>
      <c r="DT60" s="118"/>
      <c r="DU60" s="118"/>
      <c r="DV60" s="118"/>
      <c r="DW60" s="118"/>
      <c r="DX60" s="118"/>
      <c r="DY60" s="118"/>
      <c r="DZ60" s="118"/>
      <c r="EA60" s="118"/>
      <c r="EB60" s="118"/>
      <c r="EC60" s="118"/>
      <c r="ED60" s="118"/>
      <c r="EE60" s="118"/>
      <c r="EF60" s="118"/>
      <c r="EG60" s="118"/>
      <c r="EH60" s="118"/>
      <c r="EI60" s="118"/>
      <c r="EJ60" s="118"/>
      <c r="EK60" s="118"/>
      <c r="EL60" s="118"/>
      <c r="EM60" s="118"/>
      <c r="EN60" s="118"/>
      <c r="EO60" s="118"/>
      <c r="EP60" s="118"/>
      <c r="EQ60" s="118"/>
      <c r="ER60" s="118"/>
      <c r="ES60" s="118"/>
      <c r="ET60" s="118"/>
      <c r="EU60" s="118"/>
      <c r="EV60" s="118"/>
      <c r="EW60" s="118"/>
      <c r="EX60" s="118"/>
      <c r="EY60" s="118"/>
      <c r="EZ60" s="118"/>
      <c r="FA60" s="118"/>
      <c r="FB60" s="118"/>
      <c r="FC60" s="118"/>
      <c r="FD60" s="118"/>
      <c r="FE60" s="118"/>
      <c r="FF60" s="118"/>
      <c r="FG60" s="118"/>
      <c r="FH60" s="118"/>
      <c r="FI60" s="118"/>
      <c r="FJ60" s="118"/>
      <c r="FK60" s="118"/>
      <c r="FL60" s="118"/>
      <c r="FM60" s="118"/>
      <c r="FN60" s="118"/>
      <c r="FO60" s="118"/>
      <c r="FP60" s="118"/>
      <c r="FQ60" s="118"/>
      <c r="FR60" s="118"/>
      <c r="FS60" s="118"/>
      <c r="FT60" s="118"/>
      <c r="FU60" s="118"/>
      <c r="FV60" s="118"/>
      <c r="FW60" s="118"/>
      <c r="FX60" s="118"/>
      <c r="FY60" s="118"/>
      <c r="FZ60" s="118"/>
      <c r="GA60" s="118"/>
      <c r="GB60" s="118"/>
      <c r="GC60" s="118"/>
      <c r="GD60" s="118"/>
      <c r="GE60" s="118"/>
      <c r="GF60" s="118"/>
      <c r="GG60" s="118"/>
      <c r="GH60" s="118"/>
      <c r="GI60" s="118"/>
      <c r="GJ60" s="118"/>
      <c r="GK60" s="118"/>
      <c r="GL60" s="118"/>
      <c r="GM60" s="118"/>
      <c r="GN60" s="118"/>
      <c r="GO60" s="118"/>
      <c r="GP60" s="118"/>
      <c r="GQ60" s="118"/>
      <c r="GR60" s="118"/>
      <c r="GS60" s="118"/>
      <c r="GT60" s="118"/>
      <c r="GU60" s="118"/>
      <c r="GV60" s="118"/>
      <c r="GW60" s="118"/>
      <c r="GX60" s="118"/>
      <c r="GY60" s="118"/>
      <c r="GZ60" s="118"/>
      <c r="HA60" s="118"/>
      <c r="HB60" s="118"/>
      <c r="HC60" s="118"/>
      <c r="HD60" s="118"/>
      <c r="HE60" s="118"/>
      <c r="HF60" s="118"/>
      <c r="HG60" s="118"/>
      <c r="HH60" s="118"/>
      <c r="HI60" s="118"/>
      <c r="HJ60" s="118"/>
      <c r="HK60" s="118"/>
      <c r="HL60" s="118"/>
      <c r="HM60" s="118"/>
      <c r="HN60" s="118"/>
      <c r="HO60" s="118"/>
      <c r="HP60" s="118"/>
      <c r="HQ60" s="118"/>
      <c r="HR60" s="118"/>
      <c r="HS60" s="118"/>
      <c r="HT60" s="118"/>
      <c r="HU60" s="118"/>
      <c r="HV60" s="118"/>
      <c r="HW60" s="118"/>
      <c r="HX60" s="118"/>
      <c r="HY60" s="118"/>
      <c r="HZ60" s="118"/>
      <c r="IA60" s="118"/>
      <c r="IB60" s="118"/>
      <c r="IC60" s="118"/>
      <c r="ID60" s="118"/>
      <c r="IE60" s="118"/>
      <c r="IF60" s="118"/>
      <c r="IG60" s="118"/>
      <c r="IH60" s="118"/>
      <c r="II60" s="118"/>
      <c r="IJ60" s="118"/>
      <c r="IK60" s="118"/>
      <c r="IL60" s="118"/>
      <c r="IM60" s="118"/>
      <c r="IN60" s="118"/>
      <c r="IO60" s="118"/>
      <c r="IP60" s="118"/>
      <c r="IQ60" s="118"/>
      <c r="IR60" s="118"/>
      <c r="IS60" s="118"/>
      <c r="IT60" s="118"/>
      <c r="IU60" s="118"/>
      <c r="IV60" s="118"/>
      <c r="IW60" s="118"/>
      <c r="IX60" s="118"/>
      <c r="IY60" s="118"/>
      <c r="IZ60" s="118"/>
      <c r="JA60" s="118"/>
      <c r="JB60" s="118"/>
      <c r="JC60" s="118"/>
      <c r="JD60" s="118"/>
      <c r="JE60" s="118"/>
      <c r="JF60" s="118"/>
      <c r="JG60" s="118"/>
      <c r="JH60" s="118"/>
      <c r="JI60" s="118"/>
      <c r="JJ60" s="118"/>
      <c r="JK60" s="118"/>
      <c r="JL60" s="118"/>
      <c r="JM60" s="118"/>
      <c r="JN60" s="118"/>
      <c r="JO60" s="118"/>
      <c r="JP60" s="118"/>
      <c r="JQ60" s="118"/>
      <c r="JR60" s="118"/>
      <c r="JS60" s="118"/>
      <c r="JT60" s="118"/>
      <c r="JU60" s="118"/>
      <c r="JV60" s="118"/>
      <c r="JW60" s="118"/>
      <c r="JX60" s="118"/>
      <c r="JY60" s="118"/>
      <c r="JZ60" s="118"/>
      <c r="KA60" s="118"/>
      <c r="KB60" s="118"/>
      <c r="KC60" s="118"/>
      <c r="KD60" s="118"/>
      <c r="KE60" s="118"/>
      <c r="KF60" s="118"/>
      <c r="KG60" s="118"/>
      <c r="KH60" s="118"/>
      <c r="KI60" s="118"/>
      <c r="KJ60" s="118"/>
      <c r="KK60" s="118"/>
      <c r="KL60" s="118"/>
      <c r="KM60" s="118"/>
      <c r="KN60" s="118"/>
      <c r="KO60" s="118"/>
      <c r="KP60" s="118"/>
      <c r="KQ60" s="118"/>
      <c r="KR60" s="118"/>
      <c r="KS60" s="118"/>
      <c r="KT60" s="118"/>
      <c r="KU60" s="118"/>
      <c r="KV60" s="118"/>
      <c r="KW60" s="118"/>
      <c r="KX60" s="118"/>
      <c r="KY60" s="118"/>
      <c r="KZ60" s="118"/>
      <c r="LA60" s="118"/>
      <c r="LB60" s="118"/>
      <c r="LC60" s="118"/>
      <c r="LD60" s="118"/>
      <c r="LE60" s="118"/>
      <c r="LF60" s="118"/>
      <c r="LG60" s="118"/>
      <c r="LH60" s="118"/>
      <c r="LI60" s="118"/>
      <c r="LJ60" s="118"/>
      <c r="LK60" s="118"/>
      <c r="LL60" s="118"/>
      <c r="LM60" s="118"/>
      <c r="LN60" s="118"/>
      <c r="LO60" s="118"/>
      <c r="LP60" s="118"/>
      <c r="LQ60" s="118"/>
      <c r="LR60" s="118"/>
      <c r="LS60" s="118"/>
      <c r="LT60" s="118"/>
      <c r="LU60" s="118"/>
      <c r="LV60" s="118"/>
      <c r="LW60" s="118"/>
      <c r="LX60" s="118"/>
      <c r="LY60" s="118"/>
      <c r="LZ60" s="118"/>
      <c r="MA60" s="118"/>
      <c r="MB60" s="118"/>
      <c r="MC60" s="118"/>
      <c r="MD60" s="118"/>
      <c r="ME60" s="118"/>
      <c r="MF60" s="118"/>
      <c r="MG60" s="118"/>
      <c r="MH60" s="118"/>
      <c r="MI60" s="118"/>
      <c r="MJ60" s="118"/>
      <c r="MK60" s="118"/>
      <c r="ML60" s="118"/>
      <c r="MM60" s="118"/>
      <c r="MN60" s="118"/>
      <c r="MO60" s="118"/>
      <c r="MP60" s="118"/>
      <c r="MQ60" s="118"/>
      <c r="MR60" s="118"/>
      <c r="MS60" s="118"/>
      <c r="MT60" s="118"/>
      <c r="MU60" s="118"/>
      <c r="MV60" s="118"/>
      <c r="MW60" s="118"/>
      <c r="MX60" s="118"/>
      <c r="MY60" s="118"/>
      <c r="MZ60" s="118"/>
      <c r="NA60" s="118"/>
      <c r="NB60" s="118"/>
      <c r="NC60" s="118"/>
      <c r="ND60" s="118"/>
      <c r="NE60" s="118"/>
      <c r="NF60" s="118"/>
      <c r="NG60" s="118"/>
      <c r="NH60" s="118"/>
      <c r="NI60" s="118"/>
      <c r="NJ60" s="118"/>
      <c r="NK60" s="118"/>
      <c r="NL60" s="118"/>
      <c r="NM60" s="118"/>
      <c r="NN60" s="118"/>
      <c r="NO60" s="118"/>
      <c r="NP60" s="118"/>
      <c r="NQ60" s="118"/>
      <c r="NR60" s="118"/>
      <c r="NS60" s="118"/>
      <c r="NT60" s="118"/>
      <c r="NU60" s="118"/>
      <c r="NV60" s="118"/>
      <c r="NW60" s="118"/>
      <c r="NX60" s="118"/>
      <c r="NY60" s="118"/>
      <c r="NZ60" s="118"/>
      <c r="OA60" s="118"/>
      <c r="OB60" s="118"/>
      <c r="OC60" s="118"/>
      <c r="OD60" s="118"/>
      <c r="OE60" s="118"/>
      <c r="OF60" s="118"/>
      <c r="OG60" s="118"/>
      <c r="OH60" s="118"/>
      <c r="OI60" s="118"/>
      <c r="OJ60" s="118"/>
      <c r="OK60" s="118"/>
      <c r="OL60" s="118"/>
      <c r="OM60" s="118"/>
      <c r="ON60" s="118"/>
      <c r="OO60" s="118"/>
      <c r="OP60" s="118"/>
      <c r="OQ60" s="118"/>
      <c r="OR60" s="118"/>
      <c r="OS60" s="118"/>
      <c r="OT60" s="118"/>
      <c r="OU60" s="118"/>
      <c r="OV60" s="118"/>
      <c r="OW60" s="118"/>
      <c r="OX60" s="118"/>
      <c r="OY60" s="118"/>
      <c r="OZ60" s="118"/>
      <c r="PA60" s="118"/>
      <c r="PB60" s="118"/>
      <c r="PC60" s="118"/>
      <c r="PD60" s="118"/>
      <c r="PE60" s="118"/>
      <c r="PF60" s="118"/>
      <c r="PG60" s="118"/>
      <c r="PH60" s="118"/>
      <c r="PI60" s="118"/>
      <c r="PJ60" s="118"/>
      <c r="PK60" s="118"/>
      <c r="PL60" s="118"/>
      <c r="PM60" s="118"/>
      <c r="PN60" s="118"/>
      <c r="PO60" s="118"/>
      <c r="PP60" s="118"/>
      <c r="PQ60" s="118"/>
      <c r="PR60" s="118"/>
      <c r="PS60" s="118"/>
      <c r="PT60" s="118"/>
      <c r="PU60" s="118"/>
      <c r="PV60" s="118"/>
      <c r="PW60" s="118"/>
      <c r="PX60" s="118"/>
      <c r="PY60" s="118"/>
      <c r="PZ60" s="118"/>
      <c r="QA60" s="118"/>
      <c r="QB60" s="118"/>
      <c r="QC60" s="118"/>
      <c r="QD60" s="118"/>
      <c r="QE60" s="118"/>
      <c r="QF60" s="118"/>
      <c r="QG60" s="118"/>
      <c r="QH60" s="118"/>
      <c r="QI60" s="118"/>
      <c r="QJ60" s="118"/>
      <c r="QK60" s="118"/>
      <c r="QL60" s="118"/>
      <c r="QM60" s="118"/>
      <c r="QN60" s="118"/>
      <c r="QO60" s="118"/>
      <c r="QP60" s="118"/>
      <c r="QQ60" s="118"/>
      <c r="QR60" s="118"/>
      <c r="QS60" s="118"/>
      <c r="QT60" s="118"/>
      <c r="QU60" s="118"/>
      <c r="QV60" s="118"/>
      <c r="QW60" s="118"/>
      <c r="QX60" s="118"/>
      <c r="QY60" s="118"/>
      <c r="QZ60" s="118"/>
    </row>
    <row r="61" spans="1:468" ht="27" customHeight="1" x14ac:dyDescent="0.25">
      <c r="A61" s="84" t="s">
        <v>131</v>
      </c>
      <c r="B61" s="42" t="s">
        <v>132</v>
      </c>
      <c r="C61" s="23">
        <f>SUM(C62)</f>
        <v>7632</v>
      </c>
      <c r="D61" s="23">
        <f t="shared" si="0"/>
        <v>0</v>
      </c>
      <c r="E61" s="23">
        <f>SUM(E62)</f>
        <v>7632</v>
      </c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  <c r="DE61" s="118"/>
      <c r="DF61" s="118"/>
      <c r="DG61" s="118"/>
      <c r="DH61" s="118"/>
      <c r="DI61" s="118"/>
      <c r="DJ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18"/>
      <c r="EA61" s="118"/>
      <c r="EB61" s="118"/>
      <c r="EC61" s="118"/>
      <c r="ED61" s="118"/>
      <c r="EE61" s="118"/>
      <c r="EF61" s="118"/>
      <c r="EG61" s="118"/>
      <c r="EH61" s="118"/>
      <c r="EI61" s="118"/>
      <c r="EJ61" s="118"/>
      <c r="EK61" s="118"/>
      <c r="EL61" s="118"/>
      <c r="EM61" s="118"/>
      <c r="EN61" s="118"/>
      <c r="EO61" s="118"/>
      <c r="EP61" s="118"/>
      <c r="EQ61" s="118"/>
      <c r="ER61" s="118"/>
      <c r="ES61" s="118"/>
      <c r="ET61" s="118"/>
      <c r="EU61" s="118"/>
      <c r="EV61" s="118"/>
      <c r="EW61" s="118"/>
      <c r="EX61" s="118"/>
      <c r="EY61" s="118"/>
      <c r="EZ61" s="118"/>
      <c r="FA61" s="118"/>
      <c r="FB61" s="118"/>
      <c r="FC61" s="118"/>
      <c r="FD61" s="118"/>
      <c r="FE61" s="118"/>
      <c r="FF61" s="118"/>
      <c r="FG61" s="118"/>
      <c r="FH61" s="118"/>
      <c r="FI61" s="118"/>
      <c r="FJ61" s="118"/>
      <c r="FK61" s="118"/>
      <c r="FL61" s="118"/>
      <c r="FM61" s="118"/>
      <c r="FN61" s="118"/>
      <c r="FO61" s="118"/>
      <c r="FP61" s="118"/>
      <c r="FQ61" s="118"/>
      <c r="FR61" s="118"/>
      <c r="FS61" s="118"/>
      <c r="FT61" s="118"/>
      <c r="FU61" s="118"/>
      <c r="FV61" s="118"/>
      <c r="FW61" s="118"/>
      <c r="FX61" s="118"/>
      <c r="FY61" s="118"/>
      <c r="FZ61" s="118"/>
      <c r="GA61" s="118"/>
      <c r="GB61" s="118"/>
      <c r="GC61" s="118"/>
      <c r="GD61" s="118"/>
      <c r="GE61" s="118"/>
      <c r="GF61" s="118"/>
      <c r="GG61" s="118"/>
      <c r="GH61" s="118"/>
      <c r="GI61" s="118"/>
      <c r="GJ61" s="118"/>
      <c r="GK61" s="118"/>
      <c r="GL61" s="118"/>
      <c r="GM61" s="118"/>
      <c r="GN61" s="118"/>
      <c r="GO61" s="118"/>
      <c r="GP61" s="118"/>
      <c r="GQ61" s="118"/>
      <c r="GR61" s="118"/>
      <c r="GS61" s="118"/>
      <c r="GT61" s="118"/>
      <c r="GU61" s="118"/>
      <c r="GV61" s="118"/>
      <c r="GW61" s="118"/>
      <c r="GX61" s="118"/>
      <c r="GY61" s="118"/>
      <c r="GZ61" s="118"/>
      <c r="HA61" s="118"/>
      <c r="HB61" s="118"/>
      <c r="HC61" s="118"/>
      <c r="HD61" s="118"/>
      <c r="HE61" s="118"/>
      <c r="HF61" s="118"/>
      <c r="HG61" s="118"/>
      <c r="HH61" s="118"/>
      <c r="HI61" s="118"/>
      <c r="HJ61" s="118"/>
      <c r="HK61" s="118"/>
      <c r="HL61" s="118"/>
      <c r="HM61" s="118"/>
      <c r="HN61" s="118"/>
      <c r="HO61" s="118"/>
      <c r="HP61" s="118"/>
      <c r="HQ61" s="118"/>
      <c r="HR61" s="118"/>
      <c r="HS61" s="118"/>
      <c r="HT61" s="118"/>
      <c r="HU61" s="118"/>
      <c r="HV61" s="118"/>
      <c r="HW61" s="118"/>
      <c r="HX61" s="118"/>
      <c r="HY61" s="118"/>
      <c r="HZ61" s="118"/>
      <c r="IA61" s="118"/>
      <c r="IB61" s="118"/>
      <c r="IC61" s="118"/>
      <c r="ID61" s="118"/>
      <c r="IE61" s="118"/>
      <c r="IF61" s="118"/>
      <c r="IG61" s="118"/>
      <c r="IH61" s="118"/>
      <c r="II61" s="118"/>
      <c r="IJ61" s="118"/>
      <c r="IK61" s="118"/>
      <c r="IL61" s="118"/>
      <c r="IM61" s="118"/>
      <c r="IN61" s="118"/>
      <c r="IO61" s="118"/>
      <c r="IP61" s="118"/>
      <c r="IQ61" s="118"/>
      <c r="IR61" s="118"/>
      <c r="IS61" s="118"/>
      <c r="IT61" s="118"/>
      <c r="IU61" s="118"/>
      <c r="IV61" s="118"/>
      <c r="IW61" s="118"/>
      <c r="IX61" s="118"/>
      <c r="IY61" s="118"/>
      <c r="IZ61" s="118"/>
      <c r="JA61" s="118"/>
      <c r="JB61" s="118"/>
      <c r="JC61" s="118"/>
      <c r="JD61" s="118"/>
      <c r="JE61" s="118"/>
      <c r="JF61" s="118"/>
      <c r="JG61" s="118"/>
      <c r="JH61" s="118"/>
      <c r="JI61" s="118"/>
      <c r="JJ61" s="118"/>
      <c r="JK61" s="118"/>
      <c r="JL61" s="118"/>
      <c r="JM61" s="118"/>
      <c r="JN61" s="118"/>
      <c r="JO61" s="118"/>
      <c r="JP61" s="118"/>
      <c r="JQ61" s="118"/>
      <c r="JR61" s="118"/>
      <c r="JS61" s="118"/>
      <c r="JT61" s="118"/>
      <c r="JU61" s="118"/>
      <c r="JV61" s="118"/>
      <c r="JW61" s="118"/>
      <c r="JX61" s="118"/>
      <c r="JY61" s="118"/>
      <c r="JZ61" s="118"/>
      <c r="KA61" s="118"/>
      <c r="KB61" s="118"/>
      <c r="KC61" s="118"/>
      <c r="KD61" s="118"/>
      <c r="KE61" s="118"/>
      <c r="KF61" s="118"/>
      <c r="KG61" s="118"/>
      <c r="KH61" s="118"/>
      <c r="KI61" s="118"/>
      <c r="KJ61" s="118"/>
      <c r="KK61" s="118"/>
      <c r="KL61" s="118"/>
      <c r="KM61" s="118"/>
      <c r="KN61" s="118"/>
      <c r="KO61" s="118"/>
      <c r="KP61" s="118"/>
      <c r="KQ61" s="118"/>
      <c r="KR61" s="118"/>
      <c r="KS61" s="118"/>
      <c r="KT61" s="118"/>
      <c r="KU61" s="118"/>
      <c r="KV61" s="118"/>
      <c r="KW61" s="118"/>
      <c r="KX61" s="118"/>
      <c r="KY61" s="118"/>
      <c r="KZ61" s="118"/>
      <c r="LA61" s="118"/>
      <c r="LB61" s="118"/>
      <c r="LC61" s="118"/>
      <c r="LD61" s="118"/>
      <c r="LE61" s="118"/>
      <c r="LF61" s="118"/>
      <c r="LG61" s="118"/>
      <c r="LH61" s="118"/>
      <c r="LI61" s="118"/>
      <c r="LJ61" s="118"/>
      <c r="LK61" s="118"/>
      <c r="LL61" s="118"/>
      <c r="LM61" s="118"/>
      <c r="LN61" s="118"/>
      <c r="LO61" s="118"/>
      <c r="LP61" s="118"/>
      <c r="LQ61" s="118"/>
      <c r="LR61" s="118"/>
      <c r="LS61" s="118"/>
      <c r="LT61" s="118"/>
      <c r="LU61" s="118"/>
      <c r="LV61" s="118"/>
      <c r="LW61" s="118"/>
      <c r="LX61" s="118"/>
      <c r="LY61" s="118"/>
      <c r="LZ61" s="118"/>
      <c r="MA61" s="118"/>
      <c r="MB61" s="118"/>
      <c r="MC61" s="118"/>
      <c r="MD61" s="118"/>
      <c r="ME61" s="118"/>
      <c r="MF61" s="118"/>
      <c r="MG61" s="118"/>
      <c r="MH61" s="118"/>
      <c r="MI61" s="118"/>
      <c r="MJ61" s="118"/>
      <c r="MK61" s="118"/>
      <c r="ML61" s="118"/>
      <c r="MM61" s="118"/>
      <c r="MN61" s="118"/>
      <c r="MO61" s="118"/>
      <c r="MP61" s="118"/>
      <c r="MQ61" s="118"/>
      <c r="MR61" s="118"/>
      <c r="MS61" s="118"/>
      <c r="MT61" s="118"/>
      <c r="MU61" s="118"/>
      <c r="MV61" s="118"/>
      <c r="MW61" s="118"/>
      <c r="MX61" s="118"/>
      <c r="MY61" s="118"/>
      <c r="MZ61" s="118"/>
      <c r="NA61" s="118"/>
      <c r="NB61" s="118"/>
      <c r="NC61" s="118"/>
      <c r="ND61" s="118"/>
      <c r="NE61" s="118"/>
      <c r="NF61" s="118"/>
      <c r="NG61" s="118"/>
      <c r="NH61" s="118"/>
      <c r="NI61" s="118"/>
      <c r="NJ61" s="118"/>
      <c r="NK61" s="118"/>
      <c r="NL61" s="118"/>
      <c r="NM61" s="118"/>
      <c r="NN61" s="118"/>
      <c r="NO61" s="118"/>
      <c r="NP61" s="118"/>
      <c r="NQ61" s="118"/>
      <c r="NR61" s="118"/>
      <c r="NS61" s="118"/>
      <c r="NT61" s="118"/>
      <c r="NU61" s="118"/>
      <c r="NV61" s="118"/>
      <c r="NW61" s="118"/>
      <c r="NX61" s="118"/>
      <c r="NY61" s="118"/>
      <c r="NZ61" s="118"/>
      <c r="OA61" s="118"/>
      <c r="OB61" s="118"/>
      <c r="OC61" s="118"/>
      <c r="OD61" s="118"/>
      <c r="OE61" s="118"/>
      <c r="OF61" s="118"/>
      <c r="OG61" s="118"/>
      <c r="OH61" s="118"/>
      <c r="OI61" s="118"/>
      <c r="OJ61" s="118"/>
      <c r="OK61" s="118"/>
      <c r="OL61" s="118"/>
      <c r="OM61" s="118"/>
      <c r="ON61" s="118"/>
      <c r="OO61" s="118"/>
      <c r="OP61" s="118"/>
      <c r="OQ61" s="118"/>
      <c r="OR61" s="118"/>
      <c r="OS61" s="118"/>
      <c r="OT61" s="118"/>
      <c r="OU61" s="118"/>
      <c r="OV61" s="118"/>
      <c r="OW61" s="118"/>
      <c r="OX61" s="118"/>
      <c r="OY61" s="118"/>
      <c r="OZ61" s="118"/>
      <c r="PA61" s="118"/>
      <c r="PB61" s="118"/>
      <c r="PC61" s="118"/>
      <c r="PD61" s="118"/>
      <c r="PE61" s="118"/>
      <c r="PF61" s="118"/>
      <c r="PG61" s="118"/>
      <c r="PH61" s="118"/>
      <c r="PI61" s="118"/>
      <c r="PJ61" s="118"/>
      <c r="PK61" s="118"/>
      <c r="PL61" s="118"/>
      <c r="PM61" s="118"/>
      <c r="PN61" s="118"/>
      <c r="PO61" s="118"/>
      <c r="PP61" s="118"/>
      <c r="PQ61" s="118"/>
      <c r="PR61" s="118"/>
      <c r="PS61" s="118"/>
      <c r="PT61" s="118"/>
      <c r="PU61" s="118"/>
      <c r="PV61" s="118"/>
      <c r="PW61" s="118"/>
      <c r="PX61" s="118"/>
      <c r="PY61" s="118"/>
      <c r="PZ61" s="118"/>
      <c r="QA61" s="118"/>
      <c r="QB61" s="118"/>
      <c r="QC61" s="118"/>
      <c r="QD61" s="118"/>
      <c r="QE61" s="118"/>
      <c r="QF61" s="118"/>
      <c r="QG61" s="118"/>
      <c r="QH61" s="118"/>
      <c r="QI61" s="118"/>
      <c r="QJ61" s="118"/>
      <c r="QK61" s="118"/>
      <c r="QL61" s="118"/>
      <c r="QM61" s="118"/>
      <c r="QN61" s="118"/>
      <c r="QO61" s="118"/>
      <c r="QP61" s="118"/>
      <c r="QQ61" s="118"/>
      <c r="QR61" s="118"/>
      <c r="QS61" s="118"/>
      <c r="QT61" s="118"/>
      <c r="QU61" s="118"/>
      <c r="QV61" s="118"/>
      <c r="QW61" s="118"/>
      <c r="QX61" s="118"/>
      <c r="QY61" s="118"/>
      <c r="QZ61" s="118"/>
    </row>
    <row r="62" spans="1:468" ht="21.75" customHeight="1" x14ac:dyDescent="0.25">
      <c r="A62" s="114" t="s">
        <v>51</v>
      </c>
      <c r="B62" s="115" t="s">
        <v>130</v>
      </c>
      <c r="C62" s="25">
        <f>SUM(C63)</f>
        <v>7632</v>
      </c>
      <c r="D62" s="23">
        <f t="shared" si="0"/>
        <v>0</v>
      </c>
      <c r="E62" s="25">
        <f>SUM(E63)</f>
        <v>7632</v>
      </c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118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  <c r="FC62" s="118"/>
      <c r="FD62" s="118"/>
      <c r="FE62" s="118"/>
      <c r="FF62" s="118"/>
      <c r="FG62" s="118"/>
      <c r="FH62" s="118"/>
      <c r="FI62" s="118"/>
      <c r="FJ62" s="118"/>
      <c r="FK62" s="118"/>
      <c r="FL62" s="118"/>
      <c r="FM62" s="118"/>
      <c r="FN62" s="118"/>
      <c r="FO62" s="118"/>
      <c r="FP62" s="118"/>
      <c r="FQ62" s="118"/>
      <c r="FR62" s="118"/>
      <c r="FS62" s="118"/>
      <c r="FT62" s="118"/>
      <c r="FU62" s="118"/>
      <c r="FV62" s="118"/>
      <c r="FW62" s="118"/>
      <c r="FX62" s="118"/>
      <c r="FY62" s="118"/>
      <c r="FZ62" s="118"/>
      <c r="GA62" s="118"/>
      <c r="GB62" s="118"/>
      <c r="GC62" s="118"/>
      <c r="GD62" s="118"/>
      <c r="GE62" s="118"/>
      <c r="GF62" s="118"/>
      <c r="GG62" s="118"/>
      <c r="GH62" s="118"/>
      <c r="GI62" s="118"/>
      <c r="GJ62" s="118"/>
      <c r="GK62" s="118"/>
      <c r="GL62" s="118"/>
      <c r="GM62" s="118"/>
      <c r="GN62" s="118"/>
      <c r="GO62" s="118"/>
      <c r="GP62" s="118"/>
      <c r="GQ62" s="118"/>
      <c r="GR62" s="118"/>
      <c r="GS62" s="118"/>
      <c r="GT62" s="118"/>
      <c r="GU62" s="118"/>
      <c r="GV62" s="118"/>
      <c r="GW62" s="118"/>
      <c r="GX62" s="118"/>
      <c r="GY62" s="118"/>
      <c r="GZ62" s="118"/>
      <c r="HA62" s="118"/>
      <c r="HB62" s="118"/>
      <c r="HC62" s="118"/>
      <c r="HD62" s="118"/>
      <c r="HE62" s="118"/>
      <c r="HF62" s="118"/>
      <c r="HG62" s="118"/>
      <c r="HH62" s="118"/>
      <c r="HI62" s="118"/>
      <c r="HJ62" s="118"/>
      <c r="HK62" s="118"/>
      <c r="HL62" s="118"/>
      <c r="HM62" s="118"/>
      <c r="HN62" s="118"/>
      <c r="HO62" s="118"/>
      <c r="HP62" s="118"/>
      <c r="HQ62" s="118"/>
      <c r="HR62" s="118"/>
      <c r="HS62" s="118"/>
      <c r="HT62" s="118"/>
      <c r="HU62" s="118"/>
      <c r="HV62" s="118"/>
      <c r="HW62" s="118"/>
      <c r="HX62" s="118"/>
      <c r="HY62" s="118"/>
      <c r="HZ62" s="118"/>
      <c r="IA62" s="118"/>
      <c r="IB62" s="118"/>
      <c r="IC62" s="118"/>
      <c r="ID62" s="118"/>
      <c r="IE62" s="118"/>
      <c r="IF62" s="118"/>
      <c r="IG62" s="118"/>
      <c r="IH62" s="118"/>
      <c r="II62" s="118"/>
      <c r="IJ62" s="118"/>
      <c r="IK62" s="118"/>
      <c r="IL62" s="118"/>
      <c r="IM62" s="118"/>
      <c r="IN62" s="118"/>
      <c r="IO62" s="118"/>
      <c r="IP62" s="118"/>
      <c r="IQ62" s="118"/>
      <c r="IR62" s="118"/>
      <c r="IS62" s="118"/>
      <c r="IT62" s="118"/>
      <c r="IU62" s="118"/>
      <c r="IV62" s="118"/>
      <c r="IW62" s="118"/>
      <c r="IX62" s="118"/>
      <c r="IY62" s="118"/>
      <c r="IZ62" s="118"/>
      <c r="JA62" s="118"/>
      <c r="JB62" s="118"/>
      <c r="JC62" s="118"/>
      <c r="JD62" s="118"/>
      <c r="JE62" s="118"/>
      <c r="JF62" s="118"/>
      <c r="JG62" s="118"/>
      <c r="JH62" s="118"/>
      <c r="JI62" s="118"/>
      <c r="JJ62" s="118"/>
      <c r="JK62" s="118"/>
      <c r="JL62" s="118"/>
      <c r="JM62" s="118"/>
      <c r="JN62" s="118"/>
      <c r="JO62" s="118"/>
      <c r="JP62" s="118"/>
      <c r="JQ62" s="118"/>
      <c r="JR62" s="118"/>
      <c r="JS62" s="118"/>
      <c r="JT62" s="118"/>
      <c r="JU62" s="118"/>
      <c r="JV62" s="118"/>
      <c r="JW62" s="118"/>
      <c r="JX62" s="118"/>
      <c r="JY62" s="118"/>
      <c r="JZ62" s="118"/>
      <c r="KA62" s="118"/>
      <c r="KB62" s="118"/>
      <c r="KC62" s="118"/>
      <c r="KD62" s="118"/>
      <c r="KE62" s="118"/>
      <c r="KF62" s="118"/>
      <c r="KG62" s="118"/>
      <c r="KH62" s="118"/>
      <c r="KI62" s="118"/>
      <c r="KJ62" s="118"/>
      <c r="KK62" s="118"/>
      <c r="KL62" s="118"/>
      <c r="KM62" s="118"/>
      <c r="KN62" s="118"/>
      <c r="KO62" s="118"/>
      <c r="KP62" s="118"/>
      <c r="KQ62" s="118"/>
      <c r="KR62" s="118"/>
      <c r="KS62" s="118"/>
      <c r="KT62" s="118"/>
      <c r="KU62" s="118"/>
      <c r="KV62" s="118"/>
      <c r="KW62" s="118"/>
      <c r="KX62" s="118"/>
      <c r="KY62" s="118"/>
      <c r="KZ62" s="118"/>
      <c r="LA62" s="118"/>
      <c r="LB62" s="118"/>
      <c r="LC62" s="118"/>
      <c r="LD62" s="118"/>
      <c r="LE62" s="118"/>
      <c r="LF62" s="118"/>
      <c r="LG62" s="118"/>
      <c r="LH62" s="118"/>
      <c r="LI62" s="118"/>
      <c r="LJ62" s="118"/>
      <c r="LK62" s="118"/>
      <c r="LL62" s="118"/>
      <c r="LM62" s="118"/>
      <c r="LN62" s="118"/>
      <c r="LO62" s="118"/>
      <c r="LP62" s="118"/>
      <c r="LQ62" s="118"/>
      <c r="LR62" s="118"/>
      <c r="LS62" s="118"/>
      <c r="LT62" s="118"/>
      <c r="LU62" s="118"/>
      <c r="LV62" s="118"/>
      <c r="LW62" s="118"/>
      <c r="LX62" s="118"/>
      <c r="LY62" s="118"/>
      <c r="LZ62" s="118"/>
      <c r="MA62" s="118"/>
      <c r="MB62" s="118"/>
      <c r="MC62" s="118"/>
      <c r="MD62" s="118"/>
      <c r="ME62" s="118"/>
      <c r="MF62" s="118"/>
      <c r="MG62" s="118"/>
      <c r="MH62" s="118"/>
      <c r="MI62" s="118"/>
      <c r="MJ62" s="118"/>
      <c r="MK62" s="118"/>
      <c r="ML62" s="118"/>
      <c r="MM62" s="118"/>
      <c r="MN62" s="118"/>
      <c r="MO62" s="118"/>
      <c r="MP62" s="118"/>
      <c r="MQ62" s="118"/>
      <c r="MR62" s="118"/>
      <c r="MS62" s="118"/>
      <c r="MT62" s="118"/>
      <c r="MU62" s="118"/>
      <c r="MV62" s="118"/>
      <c r="MW62" s="118"/>
      <c r="MX62" s="118"/>
      <c r="MY62" s="118"/>
      <c r="MZ62" s="118"/>
      <c r="NA62" s="118"/>
      <c r="NB62" s="118"/>
      <c r="NC62" s="118"/>
      <c r="ND62" s="118"/>
      <c r="NE62" s="118"/>
      <c r="NF62" s="118"/>
      <c r="NG62" s="118"/>
      <c r="NH62" s="118"/>
      <c r="NI62" s="118"/>
      <c r="NJ62" s="118"/>
      <c r="NK62" s="118"/>
      <c r="NL62" s="118"/>
      <c r="NM62" s="118"/>
      <c r="NN62" s="118"/>
      <c r="NO62" s="118"/>
      <c r="NP62" s="118"/>
      <c r="NQ62" s="118"/>
      <c r="NR62" s="118"/>
      <c r="NS62" s="118"/>
      <c r="NT62" s="118"/>
      <c r="NU62" s="118"/>
      <c r="NV62" s="118"/>
      <c r="NW62" s="118"/>
      <c r="NX62" s="118"/>
      <c r="NY62" s="118"/>
      <c r="NZ62" s="118"/>
      <c r="OA62" s="118"/>
      <c r="OB62" s="118"/>
      <c r="OC62" s="118"/>
      <c r="OD62" s="118"/>
      <c r="OE62" s="118"/>
      <c r="OF62" s="118"/>
      <c r="OG62" s="118"/>
      <c r="OH62" s="118"/>
      <c r="OI62" s="118"/>
      <c r="OJ62" s="118"/>
      <c r="OK62" s="118"/>
      <c r="OL62" s="118"/>
      <c r="OM62" s="118"/>
      <c r="ON62" s="118"/>
      <c r="OO62" s="118"/>
      <c r="OP62" s="118"/>
      <c r="OQ62" s="118"/>
      <c r="OR62" s="118"/>
      <c r="OS62" s="118"/>
      <c r="OT62" s="118"/>
      <c r="OU62" s="118"/>
      <c r="OV62" s="118"/>
      <c r="OW62" s="118"/>
      <c r="OX62" s="118"/>
      <c r="OY62" s="118"/>
      <c r="OZ62" s="118"/>
      <c r="PA62" s="118"/>
      <c r="PB62" s="118"/>
      <c r="PC62" s="118"/>
      <c r="PD62" s="118"/>
      <c r="PE62" s="118"/>
      <c r="PF62" s="118"/>
      <c r="PG62" s="118"/>
      <c r="PH62" s="118"/>
      <c r="PI62" s="118"/>
      <c r="PJ62" s="118"/>
      <c r="PK62" s="118"/>
      <c r="PL62" s="118"/>
      <c r="PM62" s="118"/>
      <c r="PN62" s="118"/>
      <c r="PO62" s="118"/>
      <c r="PP62" s="118"/>
      <c r="PQ62" s="118"/>
      <c r="PR62" s="118"/>
      <c r="PS62" s="118"/>
      <c r="PT62" s="118"/>
      <c r="PU62" s="118"/>
      <c r="PV62" s="118"/>
      <c r="PW62" s="118"/>
      <c r="PX62" s="118"/>
      <c r="PY62" s="118"/>
      <c r="PZ62" s="118"/>
      <c r="QA62" s="118"/>
      <c r="QB62" s="118"/>
      <c r="QC62" s="118"/>
      <c r="QD62" s="118"/>
      <c r="QE62" s="118"/>
      <c r="QF62" s="118"/>
      <c r="QG62" s="118"/>
      <c r="QH62" s="118"/>
      <c r="QI62" s="118"/>
      <c r="QJ62" s="118"/>
      <c r="QK62" s="118"/>
      <c r="QL62" s="118"/>
      <c r="QM62" s="118"/>
      <c r="QN62" s="118"/>
      <c r="QO62" s="118"/>
      <c r="QP62" s="118"/>
      <c r="QQ62" s="118"/>
      <c r="QR62" s="118"/>
      <c r="QS62" s="118"/>
      <c r="QT62" s="118"/>
      <c r="QU62" s="118"/>
      <c r="QV62" s="118"/>
      <c r="QW62" s="118"/>
      <c r="QX62" s="118"/>
      <c r="QY62" s="118"/>
      <c r="QZ62" s="118"/>
    </row>
    <row r="63" spans="1:468" ht="21.75" customHeight="1" x14ac:dyDescent="0.25">
      <c r="A63" s="116">
        <v>3</v>
      </c>
      <c r="B63" s="115" t="s">
        <v>13</v>
      </c>
      <c r="C63" s="25">
        <f>SUM(C64)</f>
        <v>7632</v>
      </c>
      <c r="D63" s="23">
        <f t="shared" si="0"/>
        <v>0</v>
      </c>
      <c r="E63" s="25">
        <f>SUM(E64)</f>
        <v>7632</v>
      </c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  <c r="EM63" s="118"/>
      <c r="EN63" s="118"/>
      <c r="EO63" s="118"/>
      <c r="EP63" s="118"/>
      <c r="EQ63" s="118"/>
      <c r="ER63" s="118"/>
      <c r="ES63" s="118"/>
      <c r="ET63" s="118"/>
      <c r="EU63" s="118"/>
      <c r="EV63" s="118"/>
      <c r="EW63" s="118"/>
      <c r="EX63" s="118"/>
      <c r="EY63" s="118"/>
      <c r="EZ63" s="118"/>
      <c r="FA63" s="118"/>
      <c r="FB63" s="118"/>
      <c r="FC63" s="118"/>
      <c r="FD63" s="118"/>
      <c r="FE63" s="118"/>
      <c r="FF63" s="118"/>
      <c r="FG63" s="118"/>
      <c r="FH63" s="118"/>
      <c r="FI63" s="118"/>
      <c r="FJ63" s="118"/>
      <c r="FK63" s="118"/>
      <c r="FL63" s="118"/>
      <c r="FM63" s="118"/>
      <c r="FN63" s="118"/>
      <c r="FO63" s="118"/>
      <c r="FP63" s="118"/>
      <c r="FQ63" s="118"/>
      <c r="FR63" s="118"/>
      <c r="FS63" s="118"/>
      <c r="FT63" s="118"/>
      <c r="FU63" s="118"/>
      <c r="FV63" s="118"/>
      <c r="FW63" s="118"/>
      <c r="FX63" s="118"/>
      <c r="FY63" s="118"/>
      <c r="FZ63" s="118"/>
      <c r="GA63" s="118"/>
      <c r="GB63" s="118"/>
      <c r="GC63" s="118"/>
      <c r="GD63" s="118"/>
      <c r="GE63" s="118"/>
      <c r="GF63" s="118"/>
      <c r="GG63" s="118"/>
      <c r="GH63" s="118"/>
      <c r="GI63" s="118"/>
      <c r="GJ63" s="118"/>
      <c r="GK63" s="118"/>
      <c r="GL63" s="118"/>
      <c r="GM63" s="118"/>
      <c r="GN63" s="118"/>
      <c r="GO63" s="118"/>
      <c r="GP63" s="118"/>
      <c r="GQ63" s="118"/>
      <c r="GR63" s="118"/>
      <c r="GS63" s="118"/>
      <c r="GT63" s="118"/>
      <c r="GU63" s="118"/>
      <c r="GV63" s="118"/>
      <c r="GW63" s="118"/>
      <c r="GX63" s="118"/>
      <c r="GY63" s="118"/>
      <c r="GZ63" s="118"/>
      <c r="HA63" s="118"/>
      <c r="HB63" s="118"/>
      <c r="HC63" s="118"/>
      <c r="HD63" s="118"/>
      <c r="HE63" s="118"/>
      <c r="HF63" s="118"/>
      <c r="HG63" s="118"/>
      <c r="HH63" s="118"/>
      <c r="HI63" s="118"/>
      <c r="HJ63" s="118"/>
      <c r="HK63" s="118"/>
      <c r="HL63" s="118"/>
      <c r="HM63" s="118"/>
      <c r="HN63" s="118"/>
      <c r="HO63" s="118"/>
      <c r="HP63" s="118"/>
      <c r="HQ63" s="118"/>
      <c r="HR63" s="118"/>
      <c r="HS63" s="118"/>
      <c r="HT63" s="118"/>
      <c r="HU63" s="118"/>
      <c r="HV63" s="118"/>
      <c r="HW63" s="118"/>
      <c r="HX63" s="118"/>
      <c r="HY63" s="118"/>
      <c r="HZ63" s="118"/>
      <c r="IA63" s="118"/>
      <c r="IB63" s="118"/>
      <c r="IC63" s="118"/>
      <c r="ID63" s="118"/>
      <c r="IE63" s="118"/>
      <c r="IF63" s="118"/>
      <c r="IG63" s="118"/>
      <c r="IH63" s="118"/>
      <c r="II63" s="118"/>
      <c r="IJ63" s="118"/>
      <c r="IK63" s="118"/>
      <c r="IL63" s="118"/>
      <c r="IM63" s="118"/>
      <c r="IN63" s="118"/>
      <c r="IO63" s="118"/>
      <c r="IP63" s="118"/>
      <c r="IQ63" s="118"/>
      <c r="IR63" s="118"/>
      <c r="IS63" s="118"/>
      <c r="IT63" s="118"/>
      <c r="IU63" s="118"/>
      <c r="IV63" s="118"/>
      <c r="IW63" s="118"/>
      <c r="IX63" s="118"/>
      <c r="IY63" s="118"/>
      <c r="IZ63" s="118"/>
      <c r="JA63" s="118"/>
      <c r="JB63" s="118"/>
      <c r="JC63" s="118"/>
      <c r="JD63" s="118"/>
      <c r="JE63" s="118"/>
      <c r="JF63" s="118"/>
      <c r="JG63" s="118"/>
      <c r="JH63" s="118"/>
      <c r="JI63" s="118"/>
      <c r="JJ63" s="118"/>
      <c r="JK63" s="118"/>
      <c r="JL63" s="118"/>
      <c r="JM63" s="118"/>
      <c r="JN63" s="118"/>
      <c r="JO63" s="118"/>
      <c r="JP63" s="118"/>
      <c r="JQ63" s="118"/>
      <c r="JR63" s="118"/>
      <c r="JS63" s="118"/>
      <c r="JT63" s="118"/>
      <c r="JU63" s="118"/>
      <c r="JV63" s="118"/>
      <c r="JW63" s="118"/>
      <c r="JX63" s="118"/>
      <c r="JY63" s="118"/>
      <c r="JZ63" s="118"/>
      <c r="KA63" s="118"/>
      <c r="KB63" s="118"/>
      <c r="KC63" s="118"/>
      <c r="KD63" s="118"/>
      <c r="KE63" s="118"/>
      <c r="KF63" s="118"/>
      <c r="KG63" s="118"/>
      <c r="KH63" s="118"/>
      <c r="KI63" s="118"/>
      <c r="KJ63" s="118"/>
      <c r="KK63" s="118"/>
      <c r="KL63" s="118"/>
      <c r="KM63" s="118"/>
      <c r="KN63" s="118"/>
      <c r="KO63" s="118"/>
      <c r="KP63" s="118"/>
      <c r="KQ63" s="118"/>
      <c r="KR63" s="118"/>
      <c r="KS63" s="118"/>
      <c r="KT63" s="118"/>
      <c r="KU63" s="118"/>
      <c r="KV63" s="118"/>
      <c r="KW63" s="118"/>
      <c r="KX63" s="118"/>
      <c r="KY63" s="118"/>
      <c r="KZ63" s="118"/>
      <c r="LA63" s="118"/>
      <c r="LB63" s="118"/>
      <c r="LC63" s="118"/>
      <c r="LD63" s="118"/>
      <c r="LE63" s="118"/>
      <c r="LF63" s="118"/>
      <c r="LG63" s="118"/>
      <c r="LH63" s="118"/>
      <c r="LI63" s="118"/>
      <c r="LJ63" s="118"/>
      <c r="LK63" s="118"/>
      <c r="LL63" s="118"/>
      <c r="LM63" s="118"/>
      <c r="LN63" s="118"/>
      <c r="LO63" s="118"/>
      <c r="LP63" s="118"/>
      <c r="LQ63" s="118"/>
      <c r="LR63" s="118"/>
      <c r="LS63" s="118"/>
      <c r="LT63" s="118"/>
      <c r="LU63" s="118"/>
      <c r="LV63" s="118"/>
      <c r="LW63" s="118"/>
      <c r="LX63" s="118"/>
      <c r="LY63" s="118"/>
      <c r="LZ63" s="118"/>
      <c r="MA63" s="118"/>
      <c r="MB63" s="118"/>
      <c r="MC63" s="118"/>
      <c r="MD63" s="118"/>
      <c r="ME63" s="118"/>
      <c r="MF63" s="118"/>
      <c r="MG63" s="118"/>
      <c r="MH63" s="118"/>
      <c r="MI63" s="118"/>
      <c r="MJ63" s="118"/>
      <c r="MK63" s="118"/>
      <c r="ML63" s="118"/>
      <c r="MM63" s="118"/>
      <c r="MN63" s="118"/>
      <c r="MO63" s="118"/>
      <c r="MP63" s="118"/>
      <c r="MQ63" s="118"/>
      <c r="MR63" s="118"/>
      <c r="MS63" s="118"/>
      <c r="MT63" s="118"/>
      <c r="MU63" s="118"/>
      <c r="MV63" s="118"/>
      <c r="MW63" s="118"/>
      <c r="MX63" s="118"/>
      <c r="MY63" s="118"/>
      <c r="MZ63" s="118"/>
      <c r="NA63" s="118"/>
      <c r="NB63" s="118"/>
      <c r="NC63" s="118"/>
      <c r="ND63" s="118"/>
      <c r="NE63" s="118"/>
      <c r="NF63" s="118"/>
      <c r="NG63" s="118"/>
      <c r="NH63" s="118"/>
      <c r="NI63" s="118"/>
      <c r="NJ63" s="118"/>
      <c r="NK63" s="118"/>
      <c r="NL63" s="118"/>
      <c r="NM63" s="118"/>
      <c r="NN63" s="118"/>
      <c r="NO63" s="118"/>
      <c r="NP63" s="118"/>
      <c r="NQ63" s="118"/>
      <c r="NR63" s="118"/>
      <c r="NS63" s="118"/>
      <c r="NT63" s="118"/>
      <c r="NU63" s="118"/>
      <c r="NV63" s="118"/>
      <c r="NW63" s="118"/>
      <c r="NX63" s="118"/>
      <c r="NY63" s="118"/>
      <c r="NZ63" s="118"/>
      <c r="OA63" s="118"/>
      <c r="OB63" s="118"/>
      <c r="OC63" s="118"/>
      <c r="OD63" s="118"/>
      <c r="OE63" s="118"/>
      <c r="OF63" s="118"/>
      <c r="OG63" s="118"/>
      <c r="OH63" s="118"/>
      <c r="OI63" s="118"/>
      <c r="OJ63" s="118"/>
      <c r="OK63" s="118"/>
      <c r="OL63" s="118"/>
      <c r="OM63" s="118"/>
      <c r="ON63" s="118"/>
      <c r="OO63" s="118"/>
      <c r="OP63" s="118"/>
      <c r="OQ63" s="118"/>
      <c r="OR63" s="118"/>
      <c r="OS63" s="118"/>
      <c r="OT63" s="118"/>
      <c r="OU63" s="118"/>
      <c r="OV63" s="118"/>
      <c r="OW63" s="118"/>
      <c r="OX63" s="118"/>
      <c r="OY63" s="118"/>
      <c r="OZ63" s="118"/>
      <c r="PA63" s="118"/>
      <c r="PB63" s="118"/>
      <c r="PC63" s="118"/>
      <c r="PD63" s="118"/>
      <c r="PE63" s="118"/>
      <c r="PF63" s="118"/>
      <c r="PG63" s="118"/>
      <c r="PH63" s="118"/>
      <c r="PI63" s="118"/>
      <c r="PJ63" s="118"/>
      <c r="PK63" s="118"/>
      <c r="PL63" s="118"/>
      <c r="PM63" s="118"/>
      <c r="PN63" s="118"/>
      <c r="PO63" s="118"/>
      <c r="PP63" s="118"/>
      <c r="PQ63" s="118"/>
      <c r="PR63" s="118"/>
      <c r="PS63" s="118"/>
      <c r="PT63" s="118"/>
      <c r="PU63" s="118"/>
      <c r="PV63" s="118"/>
      <c r="PW63" s="118"/>
      <c r="PX63" s="118"/>
      <c r="PY63" s="118"/>
      <c r="PZ63" s="118"/>
      <c r="QA63" s="118"/>
      <c r="QB63" s="118"/>
      <c r="QC63" s="118"/>
      <c r="QD63" s="118"/>
      <c r="QE63" s="118"/>
      <c r="QF63" s="118"/>
      <c r="QG63" s="118"/>
      <c r="QH63" s="118"/>
      <c r="QI63" s="118"/>
      <c r="QJ63" s="118"/>
      <c r="QK63" s="118"/>
      <c r="QL63" s="118"/>
      <c r="QM63" s="118"/>
      <c r="QN63" s="118"/>
      <c r="QO63" s="118"/>
      <c r="QP63" s="118"/>
      <c r="QQ63" s="118"/>
      <c r="QR63" s="118"/>
      <c r="QS63" s="118"/>
      <c r="QT63" s="118"/>
      <c r="QU63" s="118"/>
      <c r="QV63" s="118"/>
      <c r="QW63" s="118"/>
      <c r="QX63" s="118"/>
      <c r="QY63" s="118"/>
      <c r="QZ63" s="118"/>
    </row>
    <row r="64" spans="1:468" ht="21.75" customHeight="1" x14ac:dyDescent="0.25">
      <c r="A64" s="87">
        <v>32</v>
      </c>
      <c r="B64" s="82" t="s">
        <v>24</v>
      </c>
      <c r="C64" s="25">
        <v>7632</v>
      </c>
      <c r="D64" s="23">
        <f t="shared" si="0"/>
        <v>0</v>
      </c>
      <c r="E64" s="25">
        <v>7632</v>
      </c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  <c r="HO64" s="118"/>
      <c r="HP64" s="118"/>
      <c r="HQ64" s="118"/>
      <c r="HR64" s="118"/>
      <c r="HS64" s="118"/>
      <c r="HT64" s="118"/>
      <c r="HU64" s="118"/>
      <c r="HV64" s="118"/>
      <c r="HW64" s="118"/>
      <c r="HX64" s="118"/>
      <c r="HY64" s="118"/>
      <c r="HZ64" s="118"/>
      <c r="IA64" s="118"/>
      <c r="IB64" s="118"/>
      <c r="IC64" s="118"/>
      <c r="ID64" s="118"/>
      <c r="IE64" s="118"/>
      <c r="IF64" s="118"/>
      <c r="IG64" s="118"/>
      <c r="IH64" s="118"/>
      <c r="II64" s="118"/>
      <c r="IJ64" s="118"/>
      <c r="IK64" s="118"/>
      <c r="IL64" s="118"/>
      <c r="IM64" s="118"/>
      <c r="IN64" s="118"/>
      <c r="IO64" s="118"/>
      <c r="IP64" s="118"/>
      <c r="IQ64" s="118"/>
      <c r="IR64" s="118"/>
      <c r="IS64" s="118"/>
      <c r="IT64" s="118"/>
      <c r="IU64" s="118"/>
      <c r="IV64" s="118"/>
      <c r="IW64" s="118"/>
      <c r="IX64" s="118"/>
      <c r="IY64" s="118"/>
      <c r="IZ64" s="118"/>
      <c r="JA64" s="118"/>
      <c r="JB64" s="118"/>
      <c r="JC64" s="118"/>
      <c r="JD64" s="118"/>
      <c r="JE64" s="118"/>
      <c r="JF64" s="118"/>
      <c r="JG64" s="118"/>
      <c r="JH64" s="118"/>
      <c r="JI64" s="118"/>
      <c r="JJ64" s="118"/>
      <c r="JK64" s="118"/>
      <c r="JL64" s="118"/>
      <c r="JM64" s="118"/>
      <c r="JN64" s="118"/>
      <c r="JO64" s="118"/>
      <c r="JP64" s="118"/>
      <c r="JQ64" s="118"/>
      <c r="JR64" s="118"/>
      <c r="JS64" s="118"/>
      <c r="JT64" s="118"/>
      <c r="JU64" s="118"/>
      <c r="JV64" s="118"/>
      <c r="JW64" s="118"/>
      <c r="JX64" s="118"/>
      <c r="JY64" s="118"/>
      <c r="JZ64" s="118"/>
      <c r="KA64" s="118"/>
      <c r="KB64" s="118"/>
      <c r="KC64" s="118"/>
      <c r="KD64" s="118"/>
      <c r="KE64" s="118"/>
      <c r="KF64" s="118"/>
      <c r="KG64" s="118"/>
      <c r="KH64" s="118"/>
      <c r="KI64" s="118"/>
      <c r="KJ64" s="118"/>
      <c r="KK64" s="118"/>
      <c r="KL64" s="118"/>
      <c r="KM64" s="118"/>
      <c r="KN64" s="118"/>
      <c r="KO64" s="118"/>
      <c r="KP64" s="118"/>
      <c r="KQ64" s="118"/>
      <c r="KR64" s="118"/>
      <c r="KS64" s="118"/>
      <c r="KT64" s="118"/>
      <c r="KU64" s="118"/>
      <c r="KV64" s="118"/>
      <c r="KW64" s="118"/>
      <c r="KX64" s="118"/>
      <c r="KY64" s="118"/>
      <c r="KZ64" s="118"/>
      <c r="LA64" s="118"/>
      <c r="LB64" s="118"/>
      <c r="LC64" s="118"/>
      <c r="LD64" s="118"/>
      <c r="LE64" s="118"/>
      <c r="LF64" s="118"/>
      <c r="LG64" s="118"/>
      <c r="LH64" s="118"/>
      <c r="LI64" s="118"/>
      <c r="LJ64" s="118"/>
      <c r="LK64" s="118"/>
      <c r="LL64" s="118"/>
      <c r="LM64" s="118"/>
      <c r="LN64" s="118"/>
      <c r="LO64" s="118"/>
      <c r="LP64" s="118"/>
      <c r="LQ64" s="118"/>
      <c r="LR64" s="118"/>
      <c r="LS64" s="118"/>
      <c r="LT64" s="118"/>
      <c r="LU64" s="118"/>
      <c r="LV64" s="118"/>
      <c r="LW64" s="118"/>
      <c r="LX64" s="118"/>
      <c r="LY64" s="118"/>
      <c r="LZ64" s="118"/>
      <c r="MA64" s="118"/>
      <c r="MB64" s="118"/>
      <c r="MC64" s="118"/>
      <c r="MD64" s="118"/>
      <c r="ME64" s="118"/>
      <c r="MF64" s="118"/>
      <c r="MG64" s="118"/>
      <c r="MH64" s="118"/>
      <c r="MI64" s="118"/>
      <c r="MJ64" s="118"/>
      <c r="MK64" s="118"/>
      <c r="ML64" s="118"/>
      <c r="MM64" s="118"/>
      <c r="MN64" s="118"/>
      <c r="MO64" s="118"/>
      <c r="MP64" s="118"/>
      <c r="MQ64" s="118"/>
      <c r="MR64" s="118"/>
      <c r="MS64" s="118"/>
      <c r="MT64" s="118"/>
      <c r="MU64" s="118"/>
      <c r="MV64" s="118"/>
      <c r="MW64" s="118"/>
      <c r="MX64" s="118"/>
      <c r="MY64" s="118"/>
      <c r="MZ64" s="118"/>
      <c r="NA64" s="118"/>
      <c r="NB64" s="118"/>
      <c r="NC64" s="118"/>
      <c r="ND64" s="118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8"/>
      <c r="NS64" s="118"/>
      <c r="NT64" s="118"/>
      <c r="NU64" s="118"/>
      <c r="NV64" s="118"/>
      <c r="NW64" s="118"/>
      <c r="NX64" s="118"/>
      <c r="NY64" s="118"/>
      <c r="NZ64" s="118"/>
      <c r="OA64" s="118"/>
      <c r="OB64" s="118"/>
      <c r="OC64" s="118"/>
      <c r="OD64" s="118"/>
      <c r="OE64" s="118"/>
      <c r="OF64" s="118"/>
      <c r="OG64" s="118"/>
      <c r="OH64" s="118"/>
      <c r="OI64" s="118"/>
      <c r="OJ64" s="118"/>
      <c r="OK64" s="118"/>
      <c r="OL64" s="118"/>
      <c r="OM64" s="118"/>
      <c r="ON64" s="118"/>
      <c r="OO64" s="118"/>
      <c r="OP64" s="118"/>
      <c r="OQ64" s="118"/>
      <c r="OR64" s="118"/>
      <c r="OS64" s="118"/>
      <c r="OT64" s="118"/>
      <c r="OU64" s="118"/>
      <c r="OV64" s="118"/>
      <c r="OW64" s="118"/>
      <c r="OX64" s="118"/>
      <c r="OY64" s="118"/>
      <c r="OZ64" s="118"/>
      <c r="PA64" s="118"/>
      <c r="PB64" s="118"/>
      <c r="PC64" s="118"/>
      <c r="PD64" s="118"/>
      <c r="PE64" s="118"/>
      <c r="PF64" s="118"/>
      <c r="PG64" s="118"/>
      <c r="PH64" s="118"/>
      <c r="PI64" s="118"/>
      <c r="PJ64" s="118"/>
      <c r="PK64" s="118"/>
      <c r="PL64" s="118"/>
      <c r="PM64" s="118"/>
      <c r="PN64" s="118"/>
      <c r="PO64" s="118"/>
      <c r="PP64" s="118"/>
      <c r="PQ64" s="118"/>
      <c r="PR64" s="118"/>
      <c r="PS64" s="118"/>
      <c r="PT64" s="118"/>
      <c r="PU64" s="118"/>
      <c r="PV64" s="118"/>
      <c r="PW64" s="118"/>
      <c r="PX64" s="118"/>
      <c r="PY64" s="118"/>
      <c r="PZ64" s="118"/>
      <c r="QA64" s="118"/>
      <c r="QB64" s="118"/>
      <c r="QC64" s="118"/>
      <c r="QD64" s="118"/>
      <c r="QE64" s="118"/>
      <c r="QF64" s="118"/>
      <c r="QG64" s="118"/>
      <c r="QH64" s="118"/>
      <c r="QI64" s="118"/>
      <c r="QJ64" s="118"/>
      <c r="QK64" s="118"/>
      <c r="QL64" s="118"/>
      <c r="QM64" s="118"/>
      <c r="QN64" s="118"/>
      <c r="QO64" s="118"/>
      <c r="QP64" s="118"/>
      <c r="QQ64" s="118"/>
      <c r="QR64" s="118"/>
      <c r="QS64" s="118"/>
      <c r="QT64" s="118"/>
      <c r="QU64" s="118"/>
      <c r="QV64" s="118"/>
      <c r="QW64" s="118"/>
      <c r="QX64" s="118"/>
      <c r="QY64" s="118"/>
      <c r="QZ64" s="118"/>
    </row>
    <row r="65" spans="1:468" s="117" customFormat="1" ht="10.5" customHeight="1" x14ac:dyDescent="0.25">
      <c r="A65" s="111"/>
      <c r="B65" s="112"/>
      <c r="C65" s="113"/>
      <c r="D65" s="129"/>
      <c r="E65" s="113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8"/>
      <c r="FN65" s="118"/>
      <c r="FO65" s="118"/>
      <c r="FP65" s="118"/>
      <c r="FQ65" s="118"/>
      <c r="FR65" s="118"/>
      <c r="FS65" s="118"/>
      <c r="FT65" s="118"/>
      <c r="FU65" s="118"/>
      <c r="FV65" s="118"/>
      <c r="FW65" s="118"/>
      <c r="FX65" s="118"/>
      <c r="FY65" s="118"/>
      <c r="FZ65" s="118"/>
      <c r="GA65" s="118"/>
      <c r="GB65" s="118"/>
      <c r="GC65" s="118"/>
      <c r="GD65" s="118"/>
      <c r="GE65" s="118"/>
      <c r="GF65" s="118"/>
      <c r="GG65" s="118"/>
      <c r="GH65" s="118"/>
      <c r="GI65" s="118"/>
      <c r="GJ65" s="118"/>
      <c r="GK65" s="118"/>
      <c r="GL65" s="118"/>
      <c r="GM65" s="118"/>
      <c r="GN65" s="118"/>
      <c r="GO65" s="118"/>
      <c r="GP65" s="118"/>
      <c r="GQ65" s="118"/>
      <c r="GR65" s="118"/>
      <c r="GS65" s="118"/>
      <c r="GT65" s="118"/>
      <c r="GU65" s="118"/>
      <c r="GV65" s="118"/>
      <c r="GW65" s="118"/>
      <c r="GX65" s="118"/>
      <c r="GY65" s="118"/>
      <c r="GZ65" s="118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  <c r="HO65" s="118"/>
      <c r="HP65" s="118"/>
      <c r="HQ65" s="118"/>
      <c r="HR65" s="118"/>
      <c r="HS65" s="118"/>
      <c r="HT65" s="118"/>
      <c r="HU65" s="118"/>
      <c r="HV65" s="118"/>
      <c r="HW65" s="118"/>
      <c r="HX65" s="118"/>
      <c r="HY65" s="118"/>
      <c r="HZ65" s="118"/>
      <c r="IA65" s="118"/>
      <c r="IB65" s="118"/>
      <c r="IC65" s="118"/>
      <c r="ID65" s="118"/>
      <c r="IE65" s="118"/>
      <c r="IF65" s="118"/>
      <c r="IG65" s="118"/>
      <c r="IH65" s="118"/>
      <c r="II65" s="118"/>
      <c r="IJ65" s="118"/>
      <c r="IK65" s="118"/>
      <c r="IL65" s="118"/>
      <c r="IM65" s="118"/>
      <c r="IN65" s="118"/>
      <c r="IO65" s="118"/>
      <c r="IP65" s="118"/>
      <c r="IQ65" s="118"/>
      <c r="IR65" s="118"/>
      <c r="IS65" s="118"/>
      <c r="IT65" s="118"/>
      <c r="IU65" s="118"/>
      <c r="IV65" s="118"/>
      <c r="IW65" s="118"/>
      <c r="IX65" s="118"/>
      <c r="IY65" s="118"/>
      <c r="IZ65" s="118"/>
      <c r="JA65" s="118"/>
      <c r="JB65" s="118"/>
      <c r="JC65" s="118"/>
      <c r="JD65" s="118"/>
      <c r="JE65" s="118"/>
      <c r="JF65" s="118"/>
      <c r="JG65" s="118"/>
      <c r="JH65" s="118"/>
      <c r="JI65" s="118"/>
      <c r="JJ65" s="118"/>
      <c r="JK65" s="118"/>
      <c r="JL65" s="118"/>
      <c r="JM65" s="118"/>
      <c r="JN65" s="118"/>
      <c r="JO65" s="118"/>
      <c r="JP65" s="118"/>
      <c r="JQ65" s="118"/>
      <c r="JR65" s="118"/>
      <c r="JS65" s="118"/>
      <c r="JT65" s="118"/>
      <c r="JU65" s="118"/>
      <c r="JV65" s="118"/>
      <c r="JW65" s="118"/>
      <c r="JX65" s="118"/>
      <c r="JY65" s="118"/>
      <c r="JZ65" s="118"/>
      <c r="KA65" s="118"/>
      <c r="KB65" s="118"/>
      <c r="KC65" s="118"/>
      <c r="KD65" s="118"/>
      <c r="KE65" s="118"/>
      <c r="KF65" s="118"/>
      <c r="KG65" s="118"/>
      <c r="KH65" s="118"/>
      <c r="KI65" s="118"/>
      <c r="KJ65" s="118"/>
      <c r="KK65" s="118"/>
      <c r="KL65" s="118"/>
      <c r="KM65" s="118"/>
      <c r="KN65" s="118"/>
      <c r="KO65" s="118"/>
      <c r="KP65" s="118"/>
      <c r="KQ65" s="118"/>
      <c r="KR65" s="118"/>
      <c r="KS65" s="118"/>
      <c r="KT65" s="118"/>
      <c r="KU65" s="118"/>
      <c r="KV65" s="118"/>
      <c r="KW65" s="118"/>
      <c r="KX65" s="118"/>
      <c r="KY65" s="118"/>
      <c r="KZ65" s="118"/>
      <c r="LA65" s="118"/>
      <c r="LB65" s="118"/>
      <c r="LC65" s="118"/>
      <c r="LD65" s="118"/>
      <c r="LE65" s="118"/>
      <c r="LF65" s="118"/>
      <c r="LG65" s="118"/>
      <c r="LH65" s="118"/>
      <c r="LI65" s="118"/>
      <c r="LJ65" s="118"/>
      <c r="LK65" s="118"/>
      <c r="LL65" s="118"/>
      <c r="LM65" s="118"/>
      <c r="LN65" s="118"/>
      <c r="LO65" s="118"/>
      <c r="LP65" s="118"/>
      <c r="LQ65" s="118"/>
      <c r="LR65" s="118"/>
      <c r="LS65" s="118"/>
      <c r="LT65" s="118"/>
      <c r="LU65" s="118"/>
      <c r="LV65" s="118"/>
      <c r="LW65" s="118"/>
      <c r="LX65" s="118"/>
      <c r="LY65" s="118"/>
      <c r="LZ65" s="118"/>
      <c r="MA65" s="118"/>
      <c r="MB65" s="118"/>
      <c r="MC65" s="118"/>
      <c r="MD65" s="118"/>
      <c r="ME65" s="118"/>
      <c r="MF65" s="118"/>
      <c r="MG65" s="118"/>
      <c r="MH65" s="118"/>
      <c r="MI65" s="118"/>
      <c r="MJ65" s="118"/>
      <c r="MK65" s="118"/>
      <c r="ML65" s="118"/>
      <c r="MM65" s="118"/>
      <c r="MN65" s="118"/>
      <c r="MO65" s="118"/>
      <c r="MP65" s="118"/>
      <c r="MQ65" s="118"/>
      <c r="MR65" s="118"/>
      <c r="MS65" s="118"/>
      <c r="MT65" s="118"/>
      <c r="MU65" s="118"/>
      <c r="MV65" s="118"/>
      <c r="MW65" s="118"/>
      <c r="MX65" s="118"/>
      <c r="MY65" s="118"/>
      <c r="MZ65" s="118"/>
      <c r="NA65" s="118"/>
      <c r="NB65" s="118"/>
      <c r="NC65" s="118"/>
      <c r="ND65" s="118"/>
      <c r="NE65" s="118"/>
      <c r="NF65" s="118"/>
      <c r="NG65" s="118"/>
      <c r="NH65" s="118"/>
      <c r="NI65" s="118"/>
      <c r="NJ65" s="118"/>
      <c r="NK65" s="118"/>
      <c r="NL65" s="118"/>
      <c r="NM65" s="118"/>
      <c r="NN65" s="118"/>
      <c r="NO65" s="118"/>
      <c r="NP65" s="118"/>
      <c r="NQ65" s="118"/>
      <c r="NR65" s="118"/>
      <c r="NS65" s="118"/>
      <c r="NT65" s="118"/>
      <c r="NU65" s="118"/>
      <c r="NV65" s="118"/>
      <c r="NW65" s="118"/>
      <c r="NX65" s="118"/>
      <c r="NY65" s="118"/>
      <c r="NZ65" s="118"/>
      <c r="OA65" s="118"/>
      <c r="OB65" s="118"/>
      <c r="OC65" s="118"/>
      <c r="OD65" s="118"/>
      <c r="OE65" s="118"/>
      <c r="OF65" s="118"/>
      <c r="OG65" s="118"/>
      <c r="OH65" s="118"/>
      <c r="OI65" s="118"/>
      <c r="OJ65" s="118"/>
      <c r="OK65" s="118"/>
      <c r="OL65" s="118"/>
      <c r="OM65" s="118"/>
      <c r="ON65" s="118"/>
      <c r="OO65" s="118"/>
      <c r="OP65" s="118"/>
      <c r="OQ65" s="118"/>
      <c r="OR65" s="118"/>
      <c r="OS65" s="118"/>
      <c r="OT65" s="118"/>
      <c r="OU65" s="118"/>
      <c r="OV65" s="118"/>
      <c r="OW65" s="118"/>
      <c r="OX65" s="118"/>
      <c r="OY65" s="118"/>
      <c r="OZ65" s="118"/>
      <c r="PA65" s="118"/>
      <c r="PB65" s="118"/>
      <c r="PC65" s="118"/>
      <c r="PD65" s="118"/>
      <c r="PE65" s="118"/>
      <c r="PF65" s="118"/>
      <c r="PG65" s="118"/>
      <c r="PH65" s="118"/>
      <c r="PI65" s="118"/>
      <c r="PJ65" s="118"/>
      <c r="PK65" s="118"/>
      <c r="PL65" s="118"/>
      <c r="PM65" s="118"/>
      <c r="PN65" s="118"/>
      <c r="PO65" s="118"/>
      <c r="PP65" s="118"/>
      <c r="PQ65" s="118"/>
      <c r="PR65" s="118"/>
      <c r="PS65" s="118"/>
      <c r="PT65" s="118"/>
      <c r="PU65" s="118"/>
      <c r="PV65" s="118"/>
      <c r="PW65" s="118"/>
      <c r="PX65" s="118"/>
      <c r="PY65" s="118"/>
      <c r="PZ65" s="118"/>
      <c r="QA65" s="118"/>
      <c r="QB65" s="118"/>
      <c r="QC65" s="118"/>
      <c r="QD65" s="118"/>
      <c r="QE65" s="118"/>
      <c r="QF65" s="118"/>
      <c r="QG65" s="118"/>
      <c r="QH65" s="118"/>
      <c r="QI65" s="118"/>
      <c r="QJ65" s="118"/>
      <c r="QK65" s="118"/>
      <c r="QL65" s="118"/>
      <c r="QM65" s="118"/>
      <c r="QN65" s="118"/>
      <c r="QO65" s="118"/>
      <c r="QP65" s="118"/>
      <c r="QQ65" s="118"/>
      <c r="QR65" s="118"/>
      <c r="QS65" s="118"/>
      <c r="QT65" s="118"/>
      <c r="QU65" s="118"/>
      <c r="QV65" s="118"/>
      <c r="QW65" s="118"/>
      <c r="QX65" s="118"/>
      <c r="QY65" s="118"/>
      <c r="QZ65" s="118"/>
    </row>
    <row r="66" spans="1:468" ht="31.5" customHeight="1" x14ac:dyDescent="0.25">
      <c r="A66" s="84" t="s">
        <v>131</v>
      </c>
      <c r="B66" s="42" t="s">
        <v>132</v>
      </c>
      <c r="C66" s="23">
        <f>SUM(C67)</f>
        <v>13600</v>
      </c>
      <c r="D66" s="23">
        <f t="shared" si="0"/>
        <v>-4600</v>
      </c>
      <c r="E66" s="23">
        <f>SUM(E67)</f>
        <v>9000</v>
      </c>
      <c r="PB66" s="118"/>
      <c r="PC66" s="118"/>
      <c r="PD66" s="118"/>
      <c r="PE66" s="118"/>
      <c r="PF66" s="118"/>
      <c r="PG66" s="118"/>
      <c r="PH66" s="118"/>
      <c r="PI66" s="118"/>
      <c r="PJ66" s="118"/>
      <c r="PK66" s="118"/>
      <c r="PL66" s="118"/>
      <c r="PM66" s="118"/>
      <c r="PN66" s="118"/>
      <c r="PO66" s="118"/>
      <c r="PP66" s="118"/>
      <c r="PQ66" s="118"/>
      <c r="PR66" s="118"/>
      <c r="PS66" s="118"/>
      <c r="PT66" s="118"/>
      <c r="PU66" s="118"/>
      <c r="PV66" s="118"/>
      <c r="PW66" s="118"/>
      <c r="PX66" s="118"/>
      <c r="PY66" s="118"/>
      <c r="PZ66" s="118"/>
      <c r="QA66" s="118"/>
      <c r="QB66" s="118"/>
      <c r="QC66" s="118"/>
      <c r="QD66" s="118"/>
      <c r="QE66" s="118"/>
      <c r="QF66" s="118"/>
      <c r="QG66" s="118"/>
      <c r="QH66" s="118"/>
      <c r="QI66" s="118"/>
      <c r="QJ66" s="118"/>
      <c r="QK66" s="118"/>
      <c r="QL66" s="118"/>
      <c r="QM66" s="118"/>
      <c r="QN66" s="118"/>
      <c r="QO66" s="118"/>
      <c r="QP66" s="118"/>
      <c r="QQ66" s="118"/>
      <c r="QR66" s="118"/>
      <c r="QS66" s="118"/>
      <c r="QT66" s="118"/>
      <c r="QU66" s="118"/>
      <c r="QV66" s="118"/>
      <c r="QW66" s="118"/>
      <c r="QX66" s="118"/>
      <c r="QY66" s="118"/>
      <c r="QZ66" s="118"/>
    </row>
    <row r="67" spans="1:468" ht="21.75" customHeight="1" x14ac:dyDescent="0.25">
      <c r="A67" s="114" t="s">
        <v>44</v>
      </c>
      <c r="B67" s="115" t="s">
        <v>130</v>
      </c>
      <c r="C67" s="25">
        <f>SUM(C68)</f>
        <v>13600</v>
      </c>
      <c r="D67" s="23">
        <f t="shared" si="0"/>
        <v>-4600</v>
      </c>
      <c r="E67" s="25">
        <f>SUM(E68)</f>
        <v>9000</v>
      </c>
      <c r="PB67" s="118"/>
      <c r="PC67" s="118"/>
      <c r="PD67" s="118"/>
      <c r="PE67" s="118"/>
      <c r="PF67" s="118"/>
      <c r="PG67" s="118"/>
      <c r="PH67" s="118"/>
      <c r="PI67" s="118"/>
      <c r="PJ67" s="118"/>
      <c r="PK67" s="118"/>
      <c r="PL67" s="118"/>
      <c r="PM67" s="118"/>
      <c r="PN67" s="118"/>
      <c r="PO67" s="118"/>
      <c r="PP67" s="118"/>
      <c r="PQ67" s="118"/>
      <c r="PR67" s="118"/>
      <c r="PS67" s="118"/>
      <c r="PT67" s="118"/>
      <c r="PU67" s="118"/>
      <c r="PV67" s="118"/>
      <c r="PW67" s="118"/>
      <c r="PX67" s="118"/>
      <c r="PY67" s="118"/>
      <c r="PZ67" s="118"/>
      <c r="QA67" s="118"/>
      <c r="QB67" s="118"/>
      <c r="QC67" s="118"/>
      <c r="QD67" s="118"/>
      <c r="QE67" s="118"/>
      <c r="QF67" s="118"/>
      <c r="QG67" s="118"/>
      <c r="QH67" s="118"/>
      <c r="QI67" s="118"/>
      <c r="QJ67" s="118"/>
      <c r="QK67" s="118"/>
      <c r="QL67" s="118"/>
      <c r="QM67" s="118"/>
      <c r="QN67" s="118"/>
      <c r="QO67" s="118"/>
      <c r="QP67" s="118"/>
      <c r="QQ67" s="118"/>
      <c r="QR67" s="118"/>
      <c r="QS67" s="118"/>
      <c r="QT67" s="118"/>
      <c r="QU67" s="118"/>
      <c r="QV67" s="118"/>
      <c r="QW67" s="118"/>
      <c r="QX67" s="118"/>
      <c r="QY67" s="118"/>
      <c r="QZ67" s="118"/>
    </row>
    <row r="68" spans="1:468" ht="21.75" customHeight="1" x14ac:dyDescent="0.25">
      <c r="A68" s="116">
        <v>3</v>
      </c>
      <c r="B68" s="115" t="s">
        <v>13</v>
      </c>
      <c r="C68" s="25">
        <f>SUM(C69)</f>
        <v>13600</v>
      </c>
      <c r="D68" s="23">
        <f t="shared" si="0"/>
        <v>-4600</v>
      </c>
      <c r="E68" s="25">
        <f>SUM(E69)</f>
        <v>9000</v>
      </c>
      <c r="PB68" s="118"/>
      <c r="PC68" s="118"/>
      <c r="PD68" s="118"/>
      <c r="PE68" s="118"/>
      <c r="PF68" s="118"/>
      <c r="PG68" s="118"/>
      <c r="PH68" s="118"/>
      <c r="PI68" s="118"/>
      <c r="PJ68" s="118"/>
      <c r="PK68" s="118"/>
      <c r="PL68" s="118"/>
      <c r="PM68" s="118"/>
      <c r="PN68" s="118"/>
      <c r="PO68" s="118"/>
      <c r="PP68" s="118"/>
      <c r="PQ68" s="118"/>
      <c r="PR68" s="118"/>
      <c r="PS68" s="118"/>
      <c r="PT68" s="118"/>
      <c r="PU68" s="118"/>
      <c r="PV68" s="118"/>
      <c r="PW68" s="118"/>
      <c r="PX68" s="118"/>
      <c r="PY68" s="118"/>
      <c r="PZ68" s="118"/>
      <c r="QA68" s="118"/>
      <c r="QB68" s="118"/>
      <c r="QC68" s="118"/>
      <c r="QD68" s="118"/>
      <c r="QE68" s="118"/>
      <c r="QF68" s="118"/>
      <c r="QG68" s="118"/>
      <c r="QH68" s="118"/>
      <c r="QI68" s="118"/>
      <c r="QJ68" s="118"/>
      <c r="QK68" s="118"/>
      <c r="QL68" s="118"/>
      <c r="QM68" s="118"/>
      <c r="QN68" s="118"/>
      <c r="QO68" s="118"/>
      <c r="QP68" s="118"/>
      <c r="QQ68" s="118"/>
      <c r="QR68" s="118"/>
      <c r="QS68" s="118"/>
      <c r="QT68" s="118"/>
      <c r="QU68" s="118"/>
      <c r="QV68" s="118"/>
      <c r="QW68" s="118"/>
      <c r="QX68" s="118"/>
      <c r="QY68" s="118"/>
      <c r="QZ68" s="118"/>
    </row>
    <row r="69" spans="1:468" ht="21.75" customHeight="1" x14ac:dyDescent="0.25">
      <c r="A69" s="87">
        <v>32</v>
      </c>
      <c r="B69" s="82" t="s">
        <v>24</v>
      </c>
      <c r="C69" s="25">
        <v>13600</v>
      </c>
      <c r="D69" s="23">
        <f t="shared" si="0"/>
        <v>-4600</v>
      </c>
      <c r="E69" s="25">
        <v>9000</v>
      </c>
      <c r="PB69" s="118"/>
      <c r="PC69" s="118"/>
      <c r="PD69" s="118"/>
      <c r="PE69" s="118"/>
      <c r="PF69" s="118"/>
      <c r="PG69" s="118"/>
      <c r="PH69" s="118"/>
      <c r="PI69" s="118"/>
      <c r="PJ69" s="118"/>
      <c r="PK69" s="118"/>
      <c r="PL69" s="118"/>
      <c r="PM69" s="118"/>
      <c r="PN69" s="118"/>
      <c r="PO69" s="118"/>
      <c r="PP69" s="118"/>
      <c r="PQ69" s="118"/>
      <c r="PR69" s="118"/>
      <c r="PS69" s="118"/>
      <c r="PT69" s="118"/>
      <c r="PU69" s="118"/>
      <c r="PV69" s="118"/>
      <c r="PW69" s="118"/>
      <c r="PX69" s="118"/>
      <c r="PY69" s="118"/>
      <c r="PZ69" s="118"/>
      <c r="QA69" s="118"/>
      <c r="QB69" s="118"/>
      <c r="QC69" s="118"/>
      <c r="QD69" s="118"/>
      <c r="QE69" s="118"/>
      <c r="QF69" s="118"/>
      <c r="QG69" s="118"/>
      <c r="QH69" s="118"/>
      <c r="QI69" s="118"/>
      <c r="QJ69" s="118"/>
      <c r="QK69" s="118"/>
      <c r="QL69" s="118"/>
      <c r="QM69" s="118"/>
      <c r="QN69" s="118"/>
      <c r="QO69" s="118"/>
      <c r="QP69" s="118"/>
      <c r="QQ69" s="118"/>
      <c r="QR69" s="118"/>
      <c r="QS69" s="118"/>
      <c r="QT69" s="118"/>
      <c r="QU69" s="118"/>
      <c r="QV69" s="118"/>
      <c r="QW69" s="118"/>
      <c r="QX69" s="118"/>
      <c r="QY69" s="118"/>
      <c r="QZ69" s="118"/>
    </row>
    <row r="70" spans="1:468" ht="10.5" customHeight="1" x14ac:dyDescent="0.25">
      <c r="A70" s="111"/>
      <c r="B70" s="112"/>
      <c r="C70" s="113"/>
      <c r="D70" s="129"/>
      <c r="E70" s="113"/>
      <c r="PB70" s="118"/>
      <c r="PC70" s="118"/>
      <c r="PD70" s="118"/>
      <c r="PE70" s="118"/>
      <c r="PF70" s="118"/>
      <c r="PG70" s="118"/>
      <c r="PH70" s="118"/>
      <c r="PI70" s="118"/>
      <c r="PJ70" s="118"/>
      <c r="PK70" s="118"/>
      <c r="PL70" s="118"/>
      <c r="PM70" s="118"/>
      <c r="PN70" s="118"/>
      <c r="PO70" s="118"/>
      <c r="PP70" s="118"/>
      <c r="PQ70" s="118"/>
      <c r="PR70" s="118"/>
      <c r="PS70" s="118"/>
      <c r="PT70" s="118"/>
      <c r="PU70" s="118"/>
      <c r="PV70" s="118"/>
      <c r="PW70" s="118"/>
      <c r="PX70" s="118"/>
      <c r="PY70" s="118"/>
      <c r="PZ70" s="118"/>
      <c r="QA70" s="118"/>
      <c r="QB70" s="118"/>
      <c r="QC70" s="118"/>
      <c r="QD70" s="118"/>
      <c r="QE70" s="118"/>
      <c r="QF70" s="118"/>
      <c r="QG70" s="118"/>
      <c r="QH70" s="118"/>
      <c r="QI70" s="118"/>
      <c r="QJ70" s="118"/>
      <c r="QK70" s="118"/>
      <c r="QL70" s="118"/>
      <c r="QM70" s="118"/>
      <c r="QN70" s="118"/>
      <c r="QO70" s="118"/>
      <c r="QP70" s="118"/>
      <c r="QQ70" s="118"/>
      <c r="QR70" s="118"/>
      <c r="QS70" s="118"/>
      <c r="QT70" s="118"/>
      <c r="QU70" s="118"/>
      <c r="QV70" s="118"/>
      <c r="QW70" s="118"/>
      <c r="QX70" s="118"/>
      <c r="QY70" s="118"/>
      <c r="QZ70" s="118"/>
    </row>
    <row r="71" spans="1:468" ht="21.75" customHeight="1" x14ac:dyDescent="0.25">
      <c r="A71" s="84" t="s">
        <v>133</v>
      </c>
      <c r="B71" s="42" t="s">
        <v>134</v>
      </c>
      <c r="C71" s="23">
        <f>SUM(C72)</f>
        <v>908</v>
      </c>
      <c r="D71" s="23">
        <f t="shared" si="0"/>
        <v>0</v>
      </c>
      <c r="E71" s="23">
        <f>SUM(E72)</f>
        <v>908</v>
      </c>
    </row>
    <row r="72" spans="1:468" ht="21.75" customHeight="1" x14ac:dyDescent="0.25">
      <c r="A72" s="114" t="s">
        <v>51</v>
      </c>
      <c r="B72" s="115" t="s">
        <v>130</v>
      </c>
      <c r="C72" s="25">
        <f>SUM(C73)</f>
        <v>908</v>
      </c>
      <c r="D72" s="23">
        <f t="shared" si="0"/>
        <v>0</v>
      </c>
      <c r="E72" s="25">
        <f>SUM(E73)</f>
        <v>908</v>
      </c>
    </row>
    <row r="73" spans="1:468" ht="21.75" customHeight="1" x14ac:dyDescent="0.25">
      <c r="A73" s="116">
        <v>3</v>
      </c>
      <c r="B73" s="115" t="s">
        <v>13</v>
      </c>
      <c r="C73" s="25">
        <f>SUM(C74)</f>
        <v>908</v>
      </c>
      <c r="D73" s="23">
        <f t="shared" si="0"/>
        <v>0</v>
      </c>
      <c r="E73" s="25">
        <f>SUM(E74)</f>
        <v>908</v>
      </c>
    </row>
    <row r="74" spans="1:468" ht="21.75" customHeight="1" x14ac:dyDescent="0.25">
      <c r="A74" s="87">
        <v>32</v>
      </c>
      <c r="B74" s="82" t="s">
        <v>24</v>
      </c>
      <c r="C74" s="25">
        <v>908</v>
      </c>
      <c r="D74" s="23">
        <f t="shared" si="0"/>
        <v>0</v>
      </c>
      <c r="E74" s="25">
        <v>908</v>
      </c>
    </row>
    <row r="75" spans="1:468" ht="8.25" customHeight="1" x14ac:dyDescent="0.25">
      <c r="A75" s="111"/>
      <c r="B75" s="112"/>
      <c r="C75" s="113"/>
      <c r="D75" s="129"/>
      <c r="E75" s="113"/>
    </row>
    <row r="76" spans="1:468" ht="38.25" customHeight="1" x14ac:dyDescent="0.25">
      <c r="A76" s="147" t="s">
        <v>143</v>
      </c>
      <c r="B76" s="148" t="s">
        <v>153</v>
      </c>
      <c r="C76" s="149"/>
      <c r="D76" s="150"/>
      <c r="E76" s="149"/>
    </row>
    <row r="77" spans="1:468" ht="24" customHeight="1" x14ac:dyDescent="0.25">
      <c r="A77" s="143"/>
      <c r="B77" s="144" t="s">
        <v>151</v>
      </c>
      <c r="C77" s="36">
        <f>SUM(C78+C84)</f>
        <v>5309</v>
      </c>
      <c r="D77" s="23">
        <f t="shared" ref="D77" si="4">SUM(E77-C77)</f>
        <v>0</v>
      </c>
      <c r="E77" s="36">
        <f>SUM(E78+E84)</f>
        <v>5309</v>
      </c>
    </row>
    <row r="78" spans="1:468" ht="25.5" x14ac:dyDescent="0.25">
      <c r="A78" s="83" t="s">
        <v>55</v>
      </c>
      <c r="B78" s="38" t="s">
        <v>56</v>
      </c>
      <c r="C78" s="23">
        <f>SUM(C79)</f>
        <v>0</v>
      </c>
      <c r="D78" s="23">
        <f t="shared" ref="D78:D87" si="5">SUM(E78-C78)</f>
        <v>0</v>
      </c>
      <c r="E78" s="23">
        <f>SUM(E79)</f>
        <v>0</v>
      </c>
    </row>
    <row r="79" spans="1:468" ht="25.5" x14ac:dyDescent="0.25">
      <c r="A79" s="84" t="s">
        <v>57</v>
      </c>
      <c r="B79" s="42" t="s">
        <v>58</v>
      </c>
      <c r="C79" s="23">
        <f t="shared" ref="C79:E81" si="6">C80</f>
        <v>0</v>
      </c>
      <c r="D79" s="23">
        <f t="shared" si="5"/>
        <v>0</v>
      </c>
      <c r="E79" s="23">
        <f t="shared" si="6"/>
        <v>0</v>
      </c>
      <c r="J79" s="27"/>
    </row>
    <row r="80" spans="1:468" ht="25.5" x14ac:dyDescent="0.25">
      <c r="A80" s="85" t="s">
        <v>54</v>
      </c>
      <c r="B80" s="82" t="s">
        <v>59</v>
      </c>
      <c r="C80" s="24">
        <f t="shared" si="6"/>
        <v>0</v>
      </c>
      <c r="D80" s="23">
        <f t="shared" si="5"/>
        <v>0</v>
      </c>
      <c r="E80" s="24">
        <f t="shared" si="6"/>
        <v>0</v>
      </c>
      <c r="J80" s="27"/>
    </row>
    <row r="81" spans="1:5" x14ac:dyDescent="0.25">
      <c r="A81" s="86">
        <v>3</v>
      </c>
      <c r="B81" s="82" t="s">
        <v>13</v>
      </c>
      <c r="C81" s="25">
        <f t="shared" si="6"/>
        <v>0</v>
      </c>
      <c r="D81" s="23">
        <f t="shared" si="5"/>
        <v>0</v>
      </c>
      <c r="E81" s="25">
        <f t="shared" si="6"/>
        <v>0</v>
      </c>
    </row>
    <row r="82" spans="1:5" x14ac:dyDescent="0.25">
      <c r="A82" s="87">
        <v>32</v>
      </c>
      <c r="B82" s="82" t="s">
        <v>24</v>
      </c>
      <c r="C82" s="25">
        <v>0</v>
      </c>
      <c r="D82" s="23">
        <f t="shared" si="5"/>
        <v>0</v>
      </c>
      <c r="E82" s="25">
        <v>0</v>
      </c>
    </row>
    <row r="83" spans="1:5" ht="27.75" customHeight="1" x14ac:dyDescent="0.25">
      <c r="A83" s="83" t="s">
        <v>135</v>
      </c>
      <c r="B83" s="38" t="s">
        <v>136</v>
      </c>
      <c r="C83" s="25"/>
      <c r="D83" s="23">
        <f t="shared" si="5"/>
        <v>0</v>
      </c>
      <c r="E83" s="25"/>
    </row>
    <row r="84" spans="1:5" x14ac:dyDescent="0.25">
      <c r="A84" s="84" t="s">
        <v>137</v>
      </c>
      <c r="B84" s="42" t="s">
        <v>155</v>
      </c>
      <c r="C84" s="23">
        <f t="shared" ref="C84:E86" si="7">C85</f>
        <v>5309</v>
      </c>
      <c r="D84" s="45">
        <f t="shared" si="5"/>
        <v>0</v>
      </c>
      <c r="E84" s="23">
        <f t="shared" si="7"/>
        <v>5309</v>
      </c>
    </row>
    <row r="85" spans="1:5" ht="25.5" x14ac:dyDescent="0.25">
      <c r="A85" s="85" t="s">
        <v>54</v>
      </c>
      <c r="B85" s="82" t="s">
        <v>59</v>
      </c>
      <c r="C85" s="24">
        <f t="shared" si="7"/>
        <v>5309</v>
      </c>
      <c r="D85" s="23">
        <f t="shared" si="5"/>
        <v>0</v>
      </c>
      <c r="E85" s="24">
        <f t="shared" si="7"/>
        <v>5309</v>
      </c>
    </row>
    <row r="86" spans="1:5" x14ac:dyDescent="0.25">
      <c r="A86" s="86">
        <v>3</v>
      </c>
      <c r="B86" s="82" t="s">
        <v>13</v>
      </c>
      <c r="C86" s="25">
        <f t="shared" si="7"/>
        <v>5309</v>
      </c>
      <c r="D86" s="23">
        <f t="shared" si="5"/>
        <v>0</v>
      </c>
      <c r="E86" s="25">
        <f t="shared" si="7"/>
        <v>5309</v>
      </c>
    </row>
    <row r="87" spans="1:5" x14ac:dyDescent="0.25">
      <c r="A87" s="87">
        <v>32</v>
      </c>
      <c r="B87" s="82" t="s">
        <v>24</v>
      </c>
      <c r="C87" s="26">
        <v>5309</v>
      </c>
      <c r="D87" s="23">
        <f t="shared" si="5"/>
        <v>0</v>
      </c>
      <c r="E87" s="26">
        <v>5309</v>
      </c>
    </row>
    <row r="88" spans="1:5" ht="30.75" customHeight="1" x14ac:dyDescent="0.25">
      <c r="A88" s="151" t="s">
        <v>139</v>
      </c>
      <c r="B88" s="152" t="s">
        <v>138</v>
      </c>
      <c r="C88" s="145">
        <f>SUM(C77+C10)</f>
        <v>944783</v>
      </c>
      <c r="D88" s="146">
        <f t="shared" ref="D88" si="8">SUM(E88-C88)</f>
        <v>134364</v>
      </c>
      <c r="E88" s="145">
        <f>SUM(E77+E10)</f>
        <v>1079147</v>
      </c>
    </row>
  </sheetData>
  <mergeCells count="2">
    <mergeCell ref="A1:G1"/>
    <mergeCell ref="A3:E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i prihodi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.</cp:lastModifiedBy>
  <cp:lastPrinted>2025-06-25T11:42:45Z</cp:lastPrinted>
  <dcterms:created xsi:type="dcterms:W3CDTF">2022-08-12T12:51:27Z</dcterms:created>
  <dcterms:modified xsi:type="dcterms:W3CDTF">2025-09-25T08:44:01Z</dcterms:modified>
</cp:coreProperties>
</file>